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F:\2026\1 - Processos Digitais\Protocolo_15281_QualificacaoViaria-DistritoBotafogo-Turvinea   --  DEVOLVIDO FALTA SALDO\"/>
    </mc:Choice>
  </mc:AlternateContent>
  <workbookProtection workbookAlgorithmName="SHA-512" workbookHashValue="FYy4ZN2+0TozPZhszNvSdiU0FcaQd+FaVVAzPQD4UlaqAIH+dE0xGMKLXb9mivrHIOi/rqlA3zD7iS2iHokjKw==" workbookSaltValue="VdZkol5bRl7Ccfy8TpRTUw==" workbookSpinCount="100000" lockStructure="1"/>
  <bookViews>
    <workbookView xWindow="0" yWindow="0" windowWidth="20490" windowHeight="7635" activeTab="1"/>
  </bookViews>
  <sheets>
    <sheet name="Instruções de Preenchimento" sheetId="13" r:id="rId1"/>
    <sheet name="Orçamento " sheetId="1" r:id="rId2"/>
    <sheet name="CFF" sheetId="6" r:id="rId3"/>
    <sheet name="Table 2" sheetId="2" state="hidden" r:id="rId4"/>
    <sheet name="Table 3" sheetId="3" state="hidden" r:id="rId5"/>
    <sheet name="Table 4" sheetId="4" state="hidden" r:id="rId6"/>
    <sheet name="Table 5" sheetId="5" state="hidden" r:id="rId7"/>
  </sheets>
  <calcPr calcId="162913" fullPrecision="0"/>
</workbook>
</file>

<file path=xl/calcChain.xml><?xml version="1.0" encoding="utf-8"?>
<calcChain xmlns="http://schemas.openxmlformats.org/spreadsheetml/2006/main">
  <c r="G32" i="6" l="1"/>
  <c r="K30" i="6"/>
  <c r="J30" i="6"/>
  <c r="G30" i="6"/>
  <c r="H29" i="1"/>
  <c r="I29" i="1" s="1"/>
  <c r="J29" i="1" s="1"/>
  <c r="H32" i="1" l="1"/>
  <c r="H33" i="1"/>
  <c r="H34" i="1"/>
  <c r="H35" i="1"/>
  <c r="H36" i="1"/>
  <c r="H37" i="1"/>
  <c r="H31" i="1"/>
  <c r="H28" i="1"/>
  <c r="H26" i="1"/>
  <c r="H25" i="1"/>
  <c r="H22" i="1"/>
  <c r="H23" i="1"/>
  <c r="H21" i="1"/>
  <c r="H19" i="1"/>
  <c r="H18" i="1"/>
  <c r="I32" i="1" l="1"/>
  <c r="J32" i="1" s="1"/>
  <c r="I33" i="1"/>
  <c r="I34" i="1"/>
  <c r="I35" i="1"/>
  <c r="I36" i="1"/>
  <c r="I37" i="1"/>
  <c r="I31" i="1"/>
  <c r="I28" i="1"/>
  <c r="I26" i="1"/>
  <c r="I25" i="1"/>
  <c r="I22" i="1"/>
  <c r="I23" i="1"/>
  <c r="I21" i="1"/>
  <c r="I19" i="1"/>
  <c r="I18" i="1"/>
  <c r="J36" i="1" l="1"/>
  <c r="J37" i="1"/>
  <c r="J35" i="1"/>
  <c r="J34" i="1"/>
  <c r="J26" i="1" l="1"/>
  <c r="J33" i="1" l="1"/>
  <c r="J31" i="1"/>
  <c r="J28" i="1"/>
  <c r="J25" i="1"/>
  <c r="J23" i="1"/>
  <c r="J22" i="1"/>
  <c r="J21" i="1"/>
  <c r="J19" i="1"/>
  <c r="J18" i="1"/>
  <c r="J27" i="1" l="1"/>
  <c r="E25" i="6" s="1"/>
  <c r="J30" i="1"/>
  <c r="J24" i="1"/>
  <c r="E23" i="6" s="1"/>
  <c r="J20" i="1"/>
  <c r="E21" i="6" s="1"/>
  <c r="J17" i="1"/>
  <c r="J16" i="1" l="1"/>
  <c r="E27" i="6"/>
  <c r="E19" i="6"/>
  <c r="E17" i="6" l="1"/>
  <c r="J33" i="6" s="1"/>
  <c r="J31" i="6" l="1"/>
  <c r="I33" i="6"/>
  <c r="I31" i="6"/>
  <c r="H33" i="6"/>
  <c r="G31" i="6"/>
  <c r="G33" i="6"/>
  <c r="K31" i="6"/>
  <c r="H31" i="6"/>
  <c r="K33" i="6"/>
  <c r="B30" i="6" s="1"/>
</calcChain>
</file>

<file path=xl/sharedStrings.xml><?xml version="1.0" encoding="utf-8"?>
<sst xmlns="http://schemas.openxmlformats.org/spreadsheetml/2006/main" count="582" uniqueCount="265">
  <si>
    <r>
      <rPr>
        <b/>
        <sz val="8"/>
        <rFont val="Arial"/>
        <family val="2"/>
      </rPr>
      <t>PO - PLANILHA ORÇAMENTÁRIA</t>
    </r>
  </si>
  <si>
    <r>
      <rPr>
        <sz val="6.5"/>
        <rFont val="Arial"/>
        <family val="2"/>
      </rPr>
      <t>Grau de Sigilo</t>
    </r>
  </si>
  <si>
    <r>
      <rPr>
        <sz val="8"/>
        <rFont val="Arial"/>
        <family val="2"/>
      </rPr>
      <t>Orçamento Base para Licitação - OGU</t>
    </r>
  </si>
  <si>
    <r>
      <rPr>
        <b/>
        <sz val="6.5"/>
        <rFont val="Arial"/>
        <family val="2"/>
      </rPr>
      <t>#PUBLICO</t>
    </r>
  </si>
  <si>
    <r>
      <rPr>
        <b/>
        <sz val="6.5"/>
        <rFont val="Arial"/>
        <family val="2"/>
      </rPr>
      <t>Nº OPERAÇÃO</t>
    </r>
  </si>
  <si>
    <r>
      <rPr>
        <b/>
        <sz val="6.5"/>
        <rFont val="Arial"/>
        <family val="2"/>
      </rPr>
      <t>Nº SICONV</t>
    </r>
  </si>
  <si>
    <r>
      <rPr>
        <b/>
        <sz val="6.5"/>
        <rFont val="Arial"/>
        <family val="2"/>
      </rPr>
      <t>PROPONENTE / TOMADOR</t>
    </r>
  </si>
  <si>
    <r>
      <rPr>
        <b/>
        <sz val="6.5"/>
        <rFont val="Arial"/>
        <family val="2"/>
      </rPr>
      <t>APELIDO DO EMPREENDIMENTO</t>
    </r>
  </si>
  <si>
    <r>
      <rPr>
        <sz val="6.5"/>
        <rFont val="Arial"/>
        <family val="2"/>
      </rPr>
      <t>1064489-86</t>
    </r>
  </si>
  <si>
    <r>
      <rPr>
        <sz val="6.5"/>
        <rFont val="Arial"/>
        <family val="2"/>
      </rPr>
      <t>Prefeitura Municipal de Bebedouro</t>
    </r>
  </si>
  <si>
    <r>
      <rPr>
        <sz val="6.5"/>
        <rFont val="Arial"/>
        <family val="2"/>
      </rPr>
      <t>Pavimentação Asfáltica</t>
    </r>
  </si>
  <si>
    <r>
      <rPr>
        <b/>
        <sz val="6.5"/>
        <rFont val="Arial"/>
        <family val="2"/>
      </rPr>
      <t>LOCALIDADE SINAPI</t>
    </r>
  </si>
  <si>
    <r>
      <rPr>
        <b/>
        <sz val="6.5"/>
        <rFont val="Arial"/>
        <family val="2"/>
      </rPr>
      <t>DATA BASE</t>
    </r>
  </si>
  <si>
    <r>
      <rPr>
        <b/>
        <sz val="6.5"/>
        <rFont val="Arial"/>
        <family val="2"/>
      </rPr>
      <t>DESCRIÇÃO DO LOTE</t>
    </r>
  </si>
  <si>
    <r>
      <rPr>
        <b/>
        <sz val="6.5"/>
        <rFont val="Arial"/>
        <family val="2"/>
      </rPr>
      <t>MUNICÍPIO / UF</t>
    </r>
  </si>
  <si>
    <r>
      <rPr>
        <b/>
        <sz val="6.5"/>
        <rFont val="Arial"/>
        <family val="2"/>
      </rPr>
      <t>BDI 1</t>
    </r>
  </si>
  <si>
    <r>
      <rPr>
        <b/>
        <sz val="6.5"/>
        <rFont val="Arial"/>
        <family val="2"/>
      </rPr>
      <t>BDI 2</t>
    </r>
  </si>
  <si>
    <r>
      <rPr>
        <b/>
        <sz val="6.5"/>
        <rFont val="Arial"/>
        <family val="2"/>
      </rPr>
      <t>BDI 3</t>
    </r>
  </si>
  <si>
    <r>
      <rPr>
        <sz val="6.5"/>
        <rFont val="Arial"/>
        <family val="2"/>
      </rPr>
      <t>SAO PAULO</t>
    </r>
  </si>
  <si>
    <r>
      <rPr>
        <sz val="6.5"/>
        <rFont val="Arial"/>
        <family val="2"/>
      </rPr>
      <t>01-21 (N DES.)</t>
    </r>
  </si>
  <si>
    <r>
      <rPr>
        <sz val="6.5"/>
        <rFont val="Arial"/>
        <family val="2"/>
      </rPr>
      <t>Infraestrutura Urbana de Pavimentação Asfáltica no Sistema Viária do Município</t>
    </r>
  </si>
  <si>
    <r>
      <rPr>
        <sz val="6.5"/>
        <rFont val="Arial"/>
        <family val="2"/>
      </rPr>
      <t>Bebedouro/SP</t>
    </r>
  </si>
  <si>
    <r>
      <rPr>
        <sz val="6.5"/>
        <rFont val="Carlito"/>
        <family val="2"/>
      </rPr>
      <t>RECURSO</t>
    </r>
  </si>
  <si>
    <r>
      <rPr>
        <b/>
        <sz val="6.5"/>
        <rFont val="Arial"/>
        <family val="2"/>
      </rPr>
      <t>Item</t>
    </r>
  </si>
  <si>
    <r>
      <rPr>
        <b/>
        <sz val="6.5"/>
        <rFont val="Arial"/>
        <family val="2"/>
      </rPr>
      <t>Fonte</t>
    </r>
  </si>
  <si>
    <r>
      <rPr>
        <b/>
        <sz val="6.5"/>
        <rFont val="Arial"/>
        <family val="2"/>
      </rPr>
      <t>Código</t>
    </r>
  </si>
  <si>
    <r>
      <rPr>
        <b/>
        <sz val="6.5"/>
        <rFont val="Arial"/>
        <family val="2"/>
      </rPr>
      <t>Descrição</t>
    </r>
  </si>
  <si>
    <r>
      <rPr>
        <b/>
        <sz val="6.5"/>
        <rFont val="Arial"/>
        <family val="2"/>
      </rPr>
      <t>Unidade</t>
    </r>
  </si>
  <si>
    <r>
      <rPr>
        <b/>
        <sz val="6.5"/>
        <rFont val="Arial"/>
        <family val="2"/>
      </rPr>
      <t>Quantidade</t>
    </r>
  </si>
  <si>
    <r>
      <rPr>
        <b/>
        <sz val="6.5"/>
        <rFont val="Arial"/>
        <family val="2"/>
      </rPr>
      <t>Custo Unitário (sem BDI) (R$)</t>
    </r>
  </si>
  <si>
    <r>
      <rPr>
        <b/>
        <sz val="6.5"/>
        <rFont val="Arial"/>
        <family val="2"/>
      </rPr>
      <t>BDI (%)</t>
    </r>
  </si>
  <si>
    <r>
      <rPr>
        <b/>
        <sz val="6.5"/>
        <rFont val="Arial"/>
        <family val="2"/>
      </rPr>
      <t>Preço Unitário (com BDI) (R$)</t>
    </r>
  </si>
  <si>
    <r>
      <rPr>
        <b/>
        <sz val="6.5"/>
        <rFont val="Arial"/>
        <family val="2"/>
      </rPr>
      <t>Preço Total (R$)</t>
    </r>
  </si>
  <si>
    <r>
      <rPr>
        <sz val="5.5"/>
        <rFont val="Carlito"/>
        <family val="2"/>
      </rPr>
      <t>↓</t>
    </r>
  </si>
  <si>
    <r>
      <rPr>
        <b/>
        <sz val="6.5"/>
        <rFont val="Arial"/>
        <family val="2"/>
      </rPr>
      <t>Infraestrutura Urbana de Pavimentação Asfáltica no Sistema Viária do Município</t>
    </r>
  </si>
  <si>
    <r>
      <rPr>
        <b/>
        <sz val="6.5"/>
        <rFont val="Arial"/>
        <family val="2"/>
      </rPr>
      <t>-</t>
    </r>
  </si>
  <si>
    <r>
      <rPr>
        <sz val="6.5"/>
        <rFont val="Arial"/>
        <family val="2"/>
      </rPr>
      <t>Composição</t>
    </r>
  </si>
  <si>
    <r>
      <rPr>
        <sz val="6.5"/>
        <rFont val="Arial"/>
        <family val="2"/>
      </rPr>
      <t>m²</t>
    </r>
  </si>
  <si>
    <r>
      <rPr>
        <sz val="6.5"/>
        <rFont val="Arial"/>
        <family val="2"/>
      </rPr>
      <t>BDI 1</t>
    </r>
  </si>
  <si>
    <r>
      <rPr>
        <sz val="6.5"/>
        <rFont val="Carlito"/>
        <family val="2"/>
      </rPr>
      <t>RA</t>
    </r>
  </si>
  <si>
    <r>
      <rPr>
        <sz val="6.5"/>
        <rFont val="Arial"/>
        <family val="2"/>
      </rPr>
      <t>SINAPI</t>
    </r>
  </si>
  <si>
    <r>
      <rPr>
        <sz val="6.5"/>
        <rFont val="Arial"/>
        <family val="2"/>
      </rPr>
      <t xml:space="preserve">LIMPEZA MECANIZADA DE CAMADA VEGETAL, VEGETAÇÃO E PEQUENAS ÁRVORES (DIÂMETRO DE TRONCO MENOR QUE 0,20 M), COM TRATOR
</t>
    </r>
    <r>
      <rPr>
        <sz val="6.5"/>
        <rFont val="Arial"/>
        <family val="2"/>
      </rPr>
      <t>DE ESTEIRAS.AF_05/2018</t>
    </r>
  </si>
  <si>
    <r>
      <rPr>
        <sz val="6.5"/>
        <rFont val="Arial"/>
        <family val="2"/>
      </rPr>
      <t>M2</t>
    </r>
  </si>
  <si>
    <r>
      <rPr>
        <sz val="6.5"/>
        <rFont val="Arial"/>
        <family val="2"/>
      </rPr>
      <t>M3</t>
    </r>
  </si>
  <si>
    <r>
      <rPr>
        <sz val="6.5"/>
        <rFont val="Arial"/>
        <family val="2"/>
      </rPr>
      <t>TRANSPORTE COM CAMINHÃO BASCULANTE DE 14 M³, EM VIA URBANA PAVIMENTADA, DMT ATÉ 30 KM (UNIDADE: M3XKM). AF_07/2020</t>
    </r>
  </si>
  <si>
    <r>
      <rPr>
        <sz val="6.5"/>
        <rFont val="Arial"/>
        <family val="2"/>
      </rPr>
      <t>M3XKM</t>
    </r>
  </si>
  <si>
    <r>
      <rPr>
        <sz val="6.5"/>
        <rFont val="Arial"/>
        <family val="2"/>
      </rPr>
      <t>M</t>
    </r>
  </si>
  <si>
    <r>
      <rPr>
        <sz val="6.5"/>
        <rFont val="Arial"/>
        <family val="2"/>
      </rPr>
      <t>1.5.1.</t>
    </r>
  </si>
  <si>
    <r>
      <rPr>
        <sz val="6.5"/>
        <rFont val="Arial"/>
        <family val="2"/>
      </rPr>
      <t xml:space="preserve">ESCAVAÇÃO HORIZONTAL EM SOLO DE 1A CATEGORIA COM TRATOR DE
</t>
    </r>
    <r>
      <rPr>
        <sz val="6.5"/>
        <rFont val="Arial"/>
        <family val="2"/>
      </rPr>
      <t>ESTEIRAS (150HP/LÂMINA: 3,18M3). AF_07/2020</t>
    </r>
  </si>
  <si>
    <r>
      <rPr>
        <sz val="6.5"/>
        <rFont val="Arial"/>
        <family val="2"/>
      </rPr>
      <t>1.5.2.</t>
    </r>
  </si>
  <si>
    <r>
      <rPr>
        <sz val="6.5"/>
        <rFont val="Arial"/>
        <family val="2"/>
      </rPr>
      <t xml:space="preserve">CARGA, MANOBRA E DESCARGA DE SOLOS E MATERIAIS GRANULARES EM CAMINHÃO BASCULANTE 10 M³ - CARGA COM ESCAVADEIRA HIDRÁULICA (CAÇAMBA DE 1,20 M³ / 155 HP) E DESCARGA LIVRE
</t>
    </r>
    <r>
      <rPr>
        <sz val="6.5"/>
        <rFont val="Arial"/>
        <family val="2"/>
      </rPr>
      <t>(UNIDADE: M3). AF_07/2020</t>
    </r>
  </si>
  <si>
    <r>
      <rPr>
        <sz val="6.5"/>
        <rFont val="Arial"/>
        <family val="2"/>
      </rPr>
      <t>1.5.3.</t>
    </r>
  </si>
  <si>
    <r>
      <rPr>
        <sz val="6.5"/>
        <rFont val="Arial"/>
        <family val="2"/>
      </rPr>
      <t>1.5.4.</t>
    </r>
  </si>
  <si>
    <r>
      <rPr>
        <sz val="6.5"/>
        <rFont val="Arial"/>
        <family val="2"/>
      </rPr>
      <t xml:space="preserve">REGULARIZAÇÃO E COMPACTAÇÃO DE SUBLEITO DE SOLO
</t>
    </r>
    <r>
      <rPr>
        <sz val="6.5"/>
        <rFont val="Arial"/>
        <family val="2"/>
      </rPr>
      <t>PREDOMINANTEMENTE ARGILOSO. AF_11/2019</t>
    </r>
  </si>
  <si>
    <r>
      <rPr>
        <b/>
        <sz val="6.5"/>
        <rFont val="Arial"/>
        <family val="2"/>
      </rPr>
      <t>1.6.</t>
    </r>
  </si>
  <si>
    <r>
      <rPr>
        <b/>
        <sz val="6.5"/>
        <rFont val="Arial"/>
        <family val="2"/>
      </rPr>
      <t>Execução de Sub-Base</t>
    </r>
  </si>
  <si>
    <r>
      <rPr>
        <sz val="6.5"/>
        <rFont val="Arial"/>
        <family val="2"/>
      </rPr>
      <t>1.6.1.</t>
    </r>
  </si>
  <si>
    <r>
      <rPr>
        <sz val="6.5"/>
        <rFont val="Arial"/>
        <family val="2"/>
      </rPr>
      <t xml:space="preserve">TRANSPORTE COM CAMINHÃO BASCULANTE DE 14 M³, EM VIA URBANA PAVIMENTADA, ADICIONAL PARA DMT EXCEDENTE A 30 KM (UNIDADE:
</t>
    </r>
    <r>
      <rPr>
        <sz val="6.5"/>
        <rFont val="Arial"/>
        <family val="2"/>
      </rPr>
      <t>M3XKM). AF_07/2020</t>
    </r>
  </si>
  <si>
    <r>
      <rPr>
        <sz val="6.5"/>
        <rFont val="Arial"/>
        <family val="2"/>
      </rPr>
      <t>1.6.2.</t>
    </r>
  </si>
  <si>
    <r>
      <rPr>
        <sz val="6.5"/>
        <rFont val="Arial"/>
        <family val="2"/>
      </rPr>
      <t xml:space="preserve">TRANSPORTE COM CAMINHÃO BASCULANTE DE 6 M³, EM VIA INTERNA
</t>
    </r>
    <r>
      <rPr>
        <sz val="6.5"/>
        <rFont val="Arial"/>
        <family val="2"/>
      </rPr>
      <t>(DENTRO DO CANTEIRO - UNIDADE: M3XKM). AF_07/2020</t>
    </r>
  </si>
  <si>
    <r>
      <rPr>
        <sz val="6.5"/>
        <rFont val="Arial"/>
        <family val="2"/>
      </rPr>
      <t>1.6.3.</t>
    </r>
  </si>
  <si>
    <r>
      <rPr>
        <sz val="6.5"/>
        <rFont val="Arial"/>
        <family val="2"/>
      </rPr>
      <t>1.6.4.</t>
    </r>
  </si>
  <si>
    <r>
      <rPr>
        <sz val="6.5"/>
        <rFont val="Arial"/>
        <family val="2"/>
      </rPr>
      <t xml:space="preserve">EXECUÇÃO E COMPACTAÇÃO DE BASE E OU SUB-BASE PARA PAVIMENTAÇÃO DE SOLO (PREDOMINANTEMENTE ARGILOSO) BRITA - 40/60 - EXCLUSIVE SOLO, ESCAVAÇÃO, CARGA E TRANSPORTE.
</t>
    </r>
    <r>
      <rPr>
        <sz val="6.5"/>
        <rFont val="Arial"/>
        <family val="2"/>
      </rPr>
      <t>AF_11/2019</t>
    </r>
  </si>
  <si>
    <r>
      <rPr>
        <b/>
        <sz val="6.5"/>
        <rFont val="Arial"/>
        <family val="2"/>
      </rPr>
      <t>1.7.</t>
    </r>
  </si>
  <si>
    <r>
      <rPr>
        <b/>
        <sz val="6.5"/>
        <rFont val="Arial"/>
        <family val="2"/>
      </rPr>
      <t>Execução de Base</t>
    </r>
  </si>
  <si>
    <r>
      <rPr>
        <sz val="6.5"/>
        <rFont val="Arial"/>
        <family val="2"/>
      </rPr>
      <t>1.7.1.</t>
    </r>
  </si>
  <si>
    <r>
      <rPr>
        <sz val="6.5"/>
        <rFont val="Arial"/>
        <family val="2"/>
      </rPr>
      <t>1.7.2.</t>
    </r>
  </si>
  <si>
    <r>
      <rPr>
        <sz val="6.5"/>
        <rFont val="Arial"/>
        <family val="2"/>
      </rPr>
      <t>1.7.3.</t>
    </r>
  </si>
  <si>
    <r>
      <rPr>
        <sz val="6.5"/>
        <rFont val="Arial"/>
        <family val="2"/>
      </rPr>
      <t>1.7.4.</t>
    </r>
  </si>
  <si>
    <r>
      <rPr>
        <sz val="6.5"/>
        <rFont val="Arial"/>
        <family val="2"/>
      </rPr>
      <t xml:space="preserve">EXECUÇÃO E COMPACTAÇÃO DE BASE E OU SUB-BASE PARA PAVIMENTAÇÃO DE SOLO (PREDOMINANTEMENTE ARGILOSO) BRITA - 50/50 - EXCLUSIVE SOLO, ESCAVAÇÃO, CARGA E TRANSPORTE.
</t>
    </r>
    <r>
      <rPr>
        <sz val="6.5"/>
        <rFont val="Arial"/>
        <family val="2"/>
      </rPr>
      <t>AF_11/2019</t>
    </r>
  </si>
  <si>
    <r>
      <rPr>
        <b/>
        <sz val="6.5"/>
        <rFont val="Arial"/>
        <family val="2"/>
      </rPr>
      <t>1.8.</t>
    </r>
  </si>
  <si>
    <r>
      <rPr>
        <b/>
        <sz val="6.5"/>
        <rFont val="Arial"/>
        <family val="2"/>
      </rPr>
      <t>Execução de Guias e Sarjetas (Condutor de Águas Superficiais)</t>
    </r>
  </si>
  <si>
    <r>
      <rPr>
        <sz val="6.5"/>
        <rFont val="Arial"/>
        <family val="2"/>
      </rPr>
      <t>1.8.1.</t>
    </r>
  </si>
  <si>
    <r>
      <rPr>
        <sz val="6.5"/>
        <rFont val="Arial"/>
        <family val="2"/>
      </rPr>
      <t>GUIA (MEIO-FIO) E SARJETA CONJUGADOS DE CONCRETO, MOLDADA  IN LOCO  EM TRECHO RETO COM EXTRUSORA, 45 CM BASE (15 CM BASE DA GUIA + 30 CM BASE DA SARJETA) X 22 CM ALTURA. AF_06/2016</t>
    </r>
  </si>
  <si>
    <r>
      <rPr>
        <sz val="6.5"/>
        <rFont val="Arial"/>
        <family val="2"/>
      </rPr>
      <t>1.8.2.</t>
    </r>
  </si>
  <si>
    <r>
      <rPr>
        <sz val="6.5"/>
        <rFont val="Arial"/>
        <family val="2"/>
      </rPr>
      <t>GUIA (MEIO-FIO) E SARJETA CONJUGADOS DE CONCRETO, MOLDADA  IN LOCO  EM TRECHO CURVO COM EXTRUSORA, 45 CM BASE (15 CM BASE DA GUIA + 30 CM BASE DA SARJETA) X 22 CM ALTURA. AF_06/2016</t>
    </r>
  </si>
  <si>
    <r>
      <rPr>
        <b/>
        <sz val="6.5"/>
        <rFont val="Arial"/>
        <family val="2"/>
      </rPr>
      <t>1.9.</t>
    </r>
  </si>
  <si>
    <r>
      <rPr>
        <b/>
        <sz val="6.5"/>
        <rFont val="Arial"/>
        <family val="2"/>
      </rPr>
      <t>Arborização ( Plantio de Grama no Canteiro Central)</t>
    </r>
  </si>
  <si>
    <r>
      <rPr>
        <sz val="6.5"/>
        <rFont val="Arial"/>
        <family val="2"/>
      </rPr>
      <t>1.9.1.</t>
    </r>
  </si>
  <si>
    <r>
      <rPr>
        <sz val="6.5"/>
        <rFont val="Arial"/>
        <family val="2"/>
      </rPr>
      <t>APLICAÇÃO DE ADUBO EM SOLO. AF_05/2018</t>
    </r>
  </si>
  <si>
    <r>
      <rPr>
        <sz val="6.5"/>
        <rFont val="Arial"/>
        <family val="2"/>
      </rPr>
      <t>1.9.2.</t>
    </r>
  </si>
  <si>
    <r>
      <rPr>
        <sz val="6.5"/>
        <rFont val="Arial"/>
        <family val="2"/>
      </rPr>
      <t>PLANTIO DE GRAMA EM PLACAS. AF_05/2018</t>
    </r>
  </si>
  <si>
    <r>
      <rPr>
        <b/>
        <sz val="6.5"/>
        <rFont val="Arial"/>
        <family val="2"/>
      </rPr>
      <t>1.10.</t>
    </r>
  </si>
  <si>
    <r>
      <rPr>
        <b/>
        <sz val="6.5"/>
        <rFont val="Arial"/>
        <family val="2"/>
      </rPr>
      <t xml:space="preserve">Pavimentação Asfáltica: Tipo CBUQ ( Camada de Rolamento: espessura
</t>
    </r>
    <r>
      <rPr>
        <b/>
        <sz val="6.5"/>
        <rFont val="Arial"/>
        <family val="2"/>
      </rPr>
      <t>acabada 7,0 cm)</t>
    </r>
  </si>
  <si>
    <r>
      <rPr>
        <sz val="6.5"/>
        <rFont val="Arial"/>
        <family val="2"/>
      </rPr>
      <t>1.10.1.</t>
    </r>
  </si>
  <si>
    <r>
      <rPr>
        <sz val="6.5"/>
        <rFont val="Arial"/>
        <family val="2"/>
      </rPr>
      <t>EXECUÇÃO DE IMPRIMAÇÃO COM ASFALTO DILUÍDO CM-30. AF_11/2019</t>
    </r>
  </si>
  <si>
    <r>
      <rPr>
        <sz val="6.5"/>
        <rFont val="Arial"/>
        <family val="2"/>
      </rPr>
      <t>1.10.2.</t>
    </r>
  </si>
  <si>
    <r>
      <rPr>
        <sz val="6.5"/>
        <rFont val="Arial"/>
        <family val="2"/>
      </rPr>
      <t xml:space="preserve">EXECUÇÃO DE PINTURA DE LIGAÇÃO COM EMULSÃO ASFÁLTICA RR-2C.
</t>
    </r>
    <r>
      <rPr>
        <sz val="6.5"/>
        <rFont val="Arial"/>
        <family val="2"/>
      </rPr>
      <t>AF_11/2019</t>
    </r>
  </si>
  <si>
    <r>
      <rPr>
        <sz val="6.5"/>
        <rFont val="Arial"/>
        <family val="2"/>
      </rPr>
      <t>1.10.3.</t>
    </r>
  </si>
  <si>
    <r>
      <rPr>
        <sz val="6.5"/>
        <rFont val="Arial"/>
        <family val="2"/>
      </rPr>
      <t>TRANSPORTE DE MATERIAL ASFALTICO, COM CAMINHÃO COM CAPACIDADE DE 20000 L EM RODOVIA PAVIMENTADA PARA DISTÂNCIAS MÉDIAS DE TRANSPORTE IGUAL OU INFERIOR A 100 KM. AF_02/2016</t>
    </r>
  </si>
  <si>
    <r>
      <rPr>
        <sz val="6.5"/>
        <rFont val="Arial"/>
        <family val="2"/>
      </rPr>
      <t>TXKM</t>
    </r>
  </si>
  <si>
    <r>
      <rPr>
        <sz val="6.5"/>
        <rFont val="Arial"/>
        <family val="2"/>
      </rPr>
      <t>1.10.4.</t>
    </r>
  </si>
  <si>
    <r>
      <rPr>
        <sz val="6.5"/>
        <rFont val="Arial"/>
        <family val="2"/>
      </rPr>
      <t xml:space="preserve">TRANSPORTE COM CAMINHÃO BASCULANTE DE 14 M³, EM VIA URBANA PAVIMENTADA, ADICIONAL PARA DMT EXCEDENTE A 30 KM (UNIDADE:
</t>
    </r>
    <r>
      <rPr>
        <sz val="6.5"/>
        <rFont val="Arial"/>
        <family val="2"/>
      </rPr>
      <t>TXKM). AF_07/2020</t>
    </r>
  </si>
  <si>
    <r>
      <rPr>
        <sz val="6.5"/>
        <rFont val="Arial"/>
        <family val="2"/>
      </rPr>
      <t>1.10.5.</t>
    </r>
  </si>
  <si>
    <r>
      <rPr>
        <sz val="6.5"/>
        <rFont val="Arial"/>
        <family val="2"/>
      </rPr>
      <t>SICRO</t>
    </r>
  </si>
  <si>
    <r>
      <rPr>
        <sz val="6.5"/>
        <rFont val="Arial"/>
        <family val="2"/>
      </rPr>
      <t xml:space="preserve">Carga, manobra e descarga de mistura betuminosa a quente em caminhão basculante de 10 m³ - carga em usina de asfalto
</t>
    </r>
    <r>
      <rPr>
        <sz val="6.5"/>
        <rFont val="Arial"/>
        <family val="2"/>
      </rPr>
      <t>100/140 t/h e descarga em vibroacabadora</t>
    </r>
  </si>
  <si>
    <r>
      <rPr>
        <sz val="6.5"/>
        <rFont val="Arial"/>
        <family val="2"/>
      </rPr>
      <t>t</t>
    </r>
  </si>
  <si>
    <r>
      <rPr>
        <sz val="6.5"/>
        <rFont val="Arial"/>
        <family val="2"/>
      </rPr>
      <t>1.10.6.</t>
    </r>
  </si>
  <si>
    <r>
      <rPr>
        <sz val="6.5"/>
        <rFont val="Arial"/>
        <family val="2"/>
      </rPr>
      <t xml:space="preserve">EXECUÇÃO DE PAVIMENTO COM APLICAÇÃO DE CONCRETO ASFÁLTICO, CAMADA DE ROLAMENTO - EXCLUSIVE CARGA E TRANSPORTE.
</t>
    </r>
    <r>
      <rPr>
        <sz val="6.5"/>
        <rFont val="Arial"/>
        <family val="2"/>
      </rPr>
      <t>AF_11/2019</t>
    </r>
  </si>
  <si>
    <r>
      <rPr>
        <b/>
        <sz val="6.5"/>
        <rFont val="Arial"/>
        <family val="2"/>
      </rPr>
      <t>1.11.</t>
    </r>
  </si>
  <si>
    <r>
      <rPr>
        <b/>
        <sz val="6.5"/>
        <rFont val="Arial"/>
        <family val="2"/>
      </rPr>
      <t xml:space="preserve">Sinalização Viária  Vertical: Placas Regulamentadoras (R-1; R-19; R-24a; A-
</t>
    </r>
    <r>
      <rPr>
        <b/>
        <sz val="6.5"/>
        <rFont val="Arial"/>
        <family val="2"/>
      </rPr>
      <t>32b; R-6a; R-6b)</t>
    </r>
  </si>
  <si>
    <r>
      <rPr>
        <sz val="6.5"/>
        <rFont val="Arial"/>
        <family val="2"/>
      </rPr>
      <t>1.11.1.</t>
    </r>
  </si>
  <si>
    <r>
      <rPr>
        <sz val="6.5"/>
        <rFont val="Arial"/>
        <family val="2"/>
      </rPr>
      <t xml:space="preserve">Fornecimento e Implementação de Placa de Sinalização Viária de Aço com
</t>
    </r>
    <r>
      <rPr>
        <sz val="6.5"/>
        <rFont val="Arial"/>
        <family val="2"/>
      </rPr>
      <t>Pintura Refletiva. (Advertência e Regulamentação)</t>
    </r>
  </si>
  <si>
    <r>
      <rPr>
        <sz val="6.5"/>
        <rFont val="Arial"/>
        <family val="2"/>
      </rPr>
      <t>1.11.2.</t>
    </r>
  </si>
  <si>
    <r>
      <rPr>
        <sz val="6.5"/>
        <rFont val="Arial"/>
        <family val="2"/>
      </rPr>
      <t>Fornecimento e Implementação de Suporte Metálico Galvanizado ( D = 2 1/2" e H = 3,50 m ) para Placa de Sinalização ( Advertência e Regulamentação)</t>
    </r>
  </si>
  <si>
    <r>
      <rPr>
        <sz val="6.5"/>
        <rFont val="Arial"/>
        <family val="2"/>
      </rPr>
      <t>UNIDADE</t>
    </r>
  </si>
  <si>
    <r>
      <rPr>
        <b/>
        <sz val="6.5"/>
        <rFont val="Arial"/>
        <family val="2"/>
      </rPr>
      <t>1.12.</t>
    </r>
  </si>
  <si>
    <r>
      <rPr>
        <b/>
        <sz val="6.5"/>
        <rFont val="Arial"/>
        <family val="2"/>
      </rPr>
      <t>Sinalização Viária : Identificação de Logradouro</t>
    </r>
  </si>
  <si>
    <r>
      <rPr>
        <sz val="6.5"/>
        <rFont val="Arial"/>
        <family val="2"/>
      </rPr>
      <t>1.12.1.</t>
    </r>
  </si>
  <si>
    <r>
      <rPr>
        <sz val="6.5"/>
        <rFont val="Arial"/>
        <family val="2"/>
      </rPr>
      <t>Fornecimento e Implementação de Placa de Identificação do Logradouro</t>
    </r>
  </si>
  <si>
    <r>
      <rPr>
        <sz val="6.5"/>
        <rFont val="Arial"/>
        <family val="2"/>
      </rPr>
      <t>1.12.2.</t>
    </r>
  </si>
  <si>
    <r>
      <rPr>
        <b/>
        <sz val="6.5"/>
        <rFont val="Arial"/>
        <family val="2"/>
      </rPr>
      <t>1.13.</t>
    </r>
  </si>
  <si>
    <r>
      <rPr>
        <b/>
        <sz val="6.5"/>
        <rFont val="Arial"/>
        <family val="2"/>
      </rPr>
      <t xml:space="preserve">Sinalização Viária Horizontal:  Linha Simples Seccionada(LMS-2) ; Marca delimitadora de estacionamento regulamentado(MER); Linha de retenção(LRE); Faixa de Travessia de pedestres(FTP-1); Zebrado de
</t>
    </r>
    <r>
      <rPr>
        <b/>
        <sz val="6.5"/>
        <rFont val="Arial"/>
        <family val="2"/>
      </rPr>
      <t>preenchimento da área de pavimento não utilizável(ZP)</t>
    </r>
  </si>
  <si>
    <r>
      <rPr>
        <sz val="6.5"/>
        <rFont val="Arial"/>
        <family val="2"/>
      </rPr>
      <t>1.13.1.</t>
    </r>
  </si>
  <si>
    <r>
      <rPr>
        <sz val="6.5"/>
        <rFont val="Arial"/>
        <family val="2"/>
      </rPr>
      <t xml:space="preserve">SINALIZACAO HORIZONTAL COM TINTA RETRORREFLETIVA A BASE DE
</t>
    </r>
    <r>
      <rPr>
        <sz val="6.5"/>
        <rFont val="Arial"/>
        <family val="2"/>
      </rPr>
      <t>RESINA ACRILICA COM MICROESFERAS DE VIDRO</t>
    </r>
  </si>
  <si>
    <r>
      <rPr>
        <sz val="6.5"/>
        <rFont val="Arial"/>
        <family val="2"/>
      </rPr>
      <t>1.13.2.</t>
    </r>
  </si>
  <si>
    <r>
      <rPr>
        <sz val="6.5"/>
        <rFont val="Arial"/>
        <family val="2"/>
      </rPr>
      <t>Tachão refletivo em plástico injetado - bidirecional - fornecimento e colocação</t>
    </r>
  </si>
  <si>
    <r>
      <rPr>
        <sz val="6.5"/>
        <rFont val="Arial"/>
        <family val="2"/>
      </rPr>
      <t>un</t>
    </r>
  </si>
  <si>
    <r>
      <rPr>
        <b/>
        <sz val="6.5"/>
        <rFont val="Arial"/>
        <family val="2"/>
      </rPr>
      <t>1.14.</t>
    </r>
  </si>
  <si>
    <r>
      <rPr>
        <b/>
        <sz val="6.5"/>
        <rFont val="Arial"/>
        <family val="2"/>
      </rPr>
      <t>Passeio Público ( Acessibilidades em Calçamento Novo)</t>
    </r>
  </si>
  <si>
    <r>
      <rPr>
        <sz val="6.5"/>
        <rFont val="Arial"/>
        <family val="2"/>
      </rPr>
      <t>1.14.1.</t>
    </r>
  </si>
  <si>
    <r>
      <rPr>
        <sz val="6.5"/>
        <rFont val="Arial"/>
        <family val="2"/>
      </rPr>
      <t>1.14.2.</t>
    </r>
  </si>
  <si>
    <r>
      <rPr>
        <sz val="6.5"/>
        <rFont val="Arial"/>
        <family val="2"/>
      </rPr>
      <t xml:space="preserve">COMPACTAÇÃO MECÂNICA DE SOLO PARA EXECUÇÃO DE RADIER, COM
</t>
    </r>
    <r>
      <rPr>
        <sz val="6.5"/>
        <rFont val="Arial"/>
        <family val="2"/>
      </rPr>
      <t>COMPACTADOR DE SOLOS A PERCUSSÃO. AF_09/2017</t>
    </r>
  </si>
  <si>
    <r>
      <rPr>
        <sz val="6.5"/>
        <rFont val="Arial"/>
        <family val="2"/>
      </rPr>
      <t>1.14.3.</t>
    </r>
  </si>
  <si>
    <r>
      <rPr>
        <sz val="6.5"/>
        <rFont val="Arial"/>
        <family val="2"/>
      </rPr>
      <t xml:space="preserve">LASTRO COM MATERIAL GRANULAR, APLICAÇÃO EM PISOS OU
</t>
    </r>
    <r>
      <rPr>
        <sz val="6.5"/>
        <rFont val="Arial"/>
        <family val="2"/>
      </rPr>
      <t>RADIERS, ESPESSURA DE *5 CM*. AF_08/2017</t>
    </r>
  </si>
  <si>
    <r>
      <rPr>
        <sz val="6.5"/>
        <rFont val="Arial"/>
        <family val="2"/>
      </rPr>
      <t>1.14.4.</t>
    </r>
  </si>
  <si>
    <r>
      <rPr>
        <sz val="6.5"/>
        <rFont val="Arial"/>
        <family val="2"/>
      </rPr>
      <t xml:space="preserve">EXECUÇÃO DE PASSEIO (CALÇADA) OU PISO DE CONCRETO COM
</t>
    </r>
    <r>
      <rPr>
        <sz val="6.5"/>
        <rFont val="Arial"/>
        <family val="2"/>
      </rPr>
      <t>CONCRETO MOLDADO IN LOCO, USINADO, ACABAMENTO CONVENCIONAL, ESPESSURA 8 CM, ARMADO. AF_07/2016</t>
    </r>
  </si>
  <si>
    <r>
      <rPr>
        <sz val="6.5"/>
        <rFont val="Arial"/>
        <family val="2"/>
      </rPr>
      <t>1.14.5.</t>
    </r>
  </si>
  <si>
    <r>
      <rPr>
        <sz val="6.5"/>
        <rFont val="Arial"/>
        <family val="2"/>
      </rPr>
      <t>Execução de Rampa de Acessibilidades com Pintura Orientativa no solo</t>
    </r>
  </si>
  <si>
    <r>
      <rPr>
        <b/>
        <sz val="6.5"/>
        <rFont val="Arial"/>
        <family val="2"/>
      </rPr>
      <t>1.15.</t>
    </r>
  </si>
  <si>
    <r>
      <rPr>
        <b/>
        <sz val="6.5"/>
        <rFont val="Arial"/>
        <family val="2"/>
      </rPr>
      <t>Execução de Acessibilidades em Passeio Público Existente</t>
    </r>
  </si>
  <si>
    <r>
      <rPr>
        <sz val="6.5"/>
        <rFont val="Arial"/>
        <family val="2"/>
      </rPr>
      <t>1.15.1.</t>
    </r>
  </si>
  <si>
    <r>
      <rPr>
        <sz val="6.5"/>
        <rFont val="Arial"/>
        <family val="2"/>
      </rPr>
      <t>Demolição manual de meio fio de concreto</t>
    </r>
  </si>
  <si>
    <r>
      <rPr>
        <sz val="6.5"/>
        <rFont val="Arial"/>
        <family val="2"/>
      </rPr>
      <t>m³</t>
    </r>
  </si>
  <si>
    <r>
      <rPr>
        <sz val="6.5"/>
        <rFont val="Arial"/>
        <family val="2"/>
      </rPr>
      <t>1.15.2.</t>
    </r>
  </si>
  <si>
    <r>
      <rPr>
        <sz val="6.5"/>
        <rFont val="Arial"/>
        <family val="2"/>
      </rPr>
      <t>Demolição de concreto simples</t>
    </r>
  </si>
  <si>
    <r>
      <rPr>
        <sz val="6.5"/>
        <rFont val="Arial"/>
        <family val="2"/>
      </rPr>
      <t>1.15.3.</t>
    </r>
  </si>
  <si>
    <r>
      <rPr>
        <b/>
        <sz val="6.5"/>
        <rFont val="Arial"/>
        <family val="2"/>
      </rPr>
      <t>1.16.</t>
    </r>
  </si>
  <si>
    <r>
      <rPr>
        <b/>
        <sz val="6.5"/>
        <rFont val="Arial"/>
        <family val="2"/>
      </rPr>
      <t xml:space="preserve">Execução de Calçamento com Sinalização Orientativa e Rebaixamento de
</t>
    </r>
    <r>
      <rPr>
        <b/>
        <sz val="6.5"/>
        <rFont val="Arial"/>
        <family val="2"/>
      </rPr>
      <t>Guia Canteiro Cental Existente - Tipo CE1</t>
    </r>
  </si>
  <si>
    <r>
      <rPr>
        <sz val="6.5"/>
        <rFont val="Arial"/>
        <family val="2"/>
      </rPr>
      <t>1.16.1.</t>
    </r>
  </si>
  <si>
    <r>
      <rPr>
        <sz val="6.5"/>
        <rFont val="Arial"/>
        <family val="2"/>
      </rPr>
      <t>1.16.2.</t>
    </r>
  </si>
  <si>
    <r>
      <rPr>
        <sz val="6.5"/>
        <rFont val="Arial"/>
        <family val="2"/>
      </rPr>
      <t xml:space="preserve">Calçamento no Canteiro Central Existente com com Pintura Orientativa no solo
</t>
    </r>
    <r>
      <rPr>
        <sz val="6.5"/>
        <rFont val="Arial"/>
        <family val="2"/>
      </rPr>
      <t>para PNE</t>
    </r>
  </si>
  <si>
    <r>
      <rPr>
        <b/>
        <sz val="6.5"/>
        <rFont val="Arial"/>
        <family val="2"/>
      </rPr>
      <t>1.17.</t>
    </r>
  </si>
  <si>
    <r>
      <rPr>
        <b/>
        <sz val="6.5"/>
        <rFont val="Arial"/>
        <family val="2"/>
      </rPr>
      <t xml:space="preserve">Execução de Sinalização Orientativa  Canteiro Central à implementar
</t>
    </r>
    <r>
      <rPr>
        <b/>
        <sz val="6.5"/>
        <rFont val="Arial"/>
        <family val="2"/>
      </rPr>
      <t>(novo) - Tipo C1</t>
    </r>
  </si>
  <si>
    <r>
      <rPr>
        <sz val="6.5"/>
        <rFont val="Arial"/>
        <family val="2"/>
      </rPr>
      <t>1.17.1.</t>
    </r>
  </si>
  <si>
    <r>
      <rPr>
        <sz val="6.5"/>
        <rFont val="Arial"/>
        <family val="2"/>
      </rPr>
      <t>Sinalização Orientativa em canteiros centrais (Tipo - C1)</t>
    </r>
  </si>
  <si>
    <r>
      <rPr>
        <b/>
        <sz val="6.5"/>
        <rFont val="Arial"/>
        <family val="2"/>
      </rPr>
      <t>1.18.</t>
    </r>
  </si>
  <si>
    <r>
      <rPr>
        <b/>
        <sz val="6.5"/>
        <rFont val="Arial"/>
        <family val="2"/>
      </rPr>
      <t xml:space="preserve">Recapeamento Asfáltico - Prolongamento Avenida São Francisco-
</t>
    </r>
    <r>
      <rPr>
        <b/>
        <sz val="6.5"/>
        <rFont val="Arial"/>
        <family val="2"/>
      </rPr>
      <t>Espessura 7,0 cm - Asfalto Existente</t>
    </r>
  </si>
  <si>
    <r>
      <rPr>
        <sz val="6.5"/>
        <rFont val="Arial"/>
        <family val="2"/>
      </rPr>
      <t>1.18.1.</t>
    </r>
  </si>
  <si>
    <r>
      <rPr>
        <sz val="6.5"/>
        <rFont val="Arial"/>
        <family val="2"/>
      </rPr>
      <t>LIMPEZA DE SUPERFÍCIE COM JATO DE ALTA PRESSÃO. AF_04/2019</t>
    </r>
  </si>
  <si>
    <r>
      <rPr>
        <sz val="6.5"/>
        <rFont val="Arial"/>
        <family val="2"/>
      </rPr>
      <t>1.18.2.</t>
    </r>
  </si>
  <si>
    <r>
      <rPr>
        <sz val="6.5"/>
        <rFont val="Arial"/>
        <family val="2"/>
      </rPr>
      <t>1.18.3.</t>
    </r>
  </si>
  <si>
    <r>
      <rPr>
        <sz val="6.5"/>
        <rFont val="Arial"/>
        <family val="2"/>
      </rPr>
      <t>1.18.4.</t>
    </r>
  </si>
  <si>
    <r>
      <rPr>
        <sz val="6.5"/>
        <rFont val="Arial"/>
        <family val="2"/>
      </rPr>
      <t>1.18.5.</t>
    </r>
  </si>
  <si>
    <r>
      <rPr>
        <sz val="6.5"/>
        <rFont val="Arial"/>
        <family val="2"/>
      </rPr>
      <t>1.18.6.</t>
    </r>
  </si>
  <si>
    <r>
      <rPr>
        <sz val="7"/>
        <rFont val="Arial"/>
        <family val="2"/>
      </rPr>
      <t>Encargos sociais:</t>
    </r>
  </si>
  <si>
    <r>
      <rPr>
        <sz val="7"/>
        <rFont val="Arial"/>
        <family val="2"/>
      </rPr>
      <t>Declaro que foram utilizados os encargos sociais do SINAPI para a localidade SAO PAULO.</t>
    </r>
  </si>
  <si>
    <r>
      <rPr>
        <sz val="7"/>
        <rFont val="Arial"/>
        <family val="2"/>
      </rPr>
      <t>Observações:</t>
    </r>
  </si>
  <si>
    <r>
      <rPr>
        <sz val="7"/>
        <rFont val="Arial"/>
        <family val="2"/>
      </rPr>
      <t>Taxa de Empolamento do Solo Predominante  Argisolo: 35 % - 40 %. Gramas do tipo batatais com realização de prepara do solo com adubação de fertilizante  enriquecidor de solo (NPK) e fertilizante de pega ( Adubo Orgânico - Classe A). Asfálto diluído CM -30 : taxa de aplicação de 0,0013T/m². Emulsão RR - 2C : taxa de aplicação de 0,0012T/m². A massa específica de massa asfáltica compactada  2,34 t/m³ .</t>
    </r>
  </si>
  <si>
    <r>
      <rPr>
        <b/>
        <sz val="7"/>
        <rFont val="Arial"/>
        <family val="2"/>
      </rPr>
      <t>Foi considerado arredondamento de duas casas decimais para Quantidade; Custo Unitário; BDI; Preço Unitário; Preço Total; Eventos.</t>
    </r>
  </si>
  <si>
    <r>
      <rPr>
        <sz val="6.5"/>
        <rFont val="Arial"/>
        <family val="2"/>
      </rPr>
      <t>Siglas da Composição do Investimento: RA - Rateio proporcional entre Repasse e Contrapartida; RP - 100% Repasse; CP - 100% Contrapartida; OU - 100% Outros.</t>
    </r>
  </si>
  <si>
    <r>
      <rPr>
        <u/>
        <sz val="6.5"/>
        <rFont val="Arial"/>
        <family val="2"/>
      </rPr>
      <t> Bebedouro/SP                                                                  </t>
    </r>
  </si>
  <si>
    <r>
      <rPr>
        <b/>
        <sz val="6.5"/>
        <rFont val="Arial"/>
        <family val="2"/>
      </rPr>
      <t>Local</t>
    </r>
  </si>
  <si>
    <r>
      <rPr>
        <sz val="6.5"/>
        <rFont val="Arial"/>
        <family val="2"/>
      </rPr>
      <t>Responsável Técnico</t>
    </r>
  </si>
  <si>
    <r>
      <rPr>
        <b/>
        <sz val="6.5"/>
        <rFont val="Arial"/>
        <family val="2"/>
      </rPr>
      <t>Nome:</t>
    </r>
  </si>
  <si>
    <r>
      <rPr>
        <sz val="6.5"/>
        <rFont val="Arial"/>
        <family val="2"/>
      </rPr>
      <t>Wagner Silveira</t>
    </r>
  </si>
  <si>
    <r>
      <rPr>
        <u/>
        <sz val="6.5"/>
        <rFont val="Arial"/>
        <family val="2"/>
      </rPr>
      <t> segunda-feira, 12 de julho de 2021                                </t>
    </r>
  </si>
  <si>
    <r>
      <rPr>
        <b/>
        <sz val="6.5"/>
        <rFont val="Arial"/>
        <family val="2"/>
      </rPr>
      <t>CREA/CAU:</t>
    </r>
  </si>
  <si>
    <r>
      <rPr>
        <sz val="6.5"/>
        <rFont val="Arial"/>
        <family val="2"/>
      </rPr>
      <t>506005510-9</t>
    </r>
  </si>
  <si>
    <r>
      <rPr>
        <b/>
        <sz val="6.5"/>
        <rFont val="Arial"/>
        <family val="2"/>
      </rPr>
      <t>Data</t>
    </r>
  </si>
  <si>
    <r>
      <rPr>
        <b/>
        <sz val="6.5"/>
        <rFont val="Arial"/>
        <family val="2"/>
      </rPr>
      <t>ART/RRT:</t>
    </r>
  </si>
  <si>
    <t>Item</t>
  </si>
  <si>
    <t>Fonte</t>
  </si>
  <si>
    <t>Código</t>
  </si>
  <si>
    <t>Descrição</t>
  </si>
  <si>
    <t>Unidade</t>
  </si>
  <si>
    <t>Quantidade</t>
  </si>
  <si>
    <t>Preço Unitário (com BDI) (R$)</t>
  </si>
  <si>
    <t>Preço Total (R$)</t>
  </si>
  <si>
    <t>Pavimentação Asfáltica</t>
  </si>
  <si>
    <t>-</t>
  </si>
  <si>
    <t>SINAPI</t>
  </si>
  <si>
    <t>M2</t>
  </si>
  <si>
    <t>M3</t>
  </si>
  <si>
    <t>RAZÃO SOCIAL DA EMPRESA PARTICIPANTE</t>
  </si>
  <si>
    <t>PO - PLANILHA ORÇAMENTÁRIA</t>
  </si>
  <si>
    <t>Valor (R$)</t>
  </si>
  <si>
    <t>Parcelas:</t>
  </si>
  <si>
    <t>1 °</t>
  </si>
  <si>
    <t>2 °</t>
  </si>
  <si>
    <t>3 °</t>
  </si>
  <si>
    <t>4 °</t>
  </si>
  <si>
    <t>Mês</t>
  </si>
  <si>
    <t>% Período:</t>
  </si>
  <si>
    <t>Período:</t>
  </si>
  <si>
    <t>%:</t>
  </si>
  <si>
    <t>Investimento (R$):</t>
  </si>
  <si>
    <t>Acumulado:</t>
  </si>
  <si>
    <t>CRONOGRAMA FÍSICO-FINANCEIRO</t>
  </si>
  <si>
    <t>Total:</t>
  </si>
  <si>
    <t>CARGA, MANOBRA E DESCARGA DE SOLOS E MATERIAIS GRANULARES EM CAMINHÃO BASCULANTE 10 M³ - CARGA COM ESCAVADEIRA HIDRÁULICA (CAÇAMBA DE 1,20 M³ / 155 HP) E DESCARGA LIVRE (UNIDADE: M3). AF_07/2020</t>
  </si>
  <si>
    <t>INSTRUÇÕES ESPECÍFICAS</t>
  </si>
  <si>
    <t>Observar e cumprir minuciosamente as instruções acima descritas a fim de se evitar problemas no procedimento de importação das propostas</t>
  </si>
  <si>
    <t>Antes de finalizar o procedimento, verificar se os lançamentos de propostas para cada item da planilha correspondem aos itens da proposta impressa</t>
  </si>
  <si>
    <t xml:space="preserve">O objeto (Pavimentação) está fragmentado em 3 trechos </t>
  </si>
  <si>
    <r>
      <rPr>
        <b/>
        <sz val="14"/>
        <color rgb="FF000000"/>
        <rFont val="Times New Roman"/>
        <family val="1"/>
      </rPr>
      <t>Não</t>
    </r>
    <r>
      <rPr>
        <sz val="14"/>
        <color rgb="FF000000"/>
        <rFont val="Times New Roman"/>
        <family val="1"/>
      </rPr>
      <t xml:space="preserve"> fazer proposta de valores diferentes para o mesmo código de ativeidades/serviços</t>
    </r>
  </si>
  <si>
    <r>
      <rPr>
        <b/>
        <sz val="14"/>
        <color rgb="FF000000"/>
        <rFont val="Times New Roman"/>
        <family val="1"/>
      </rPr>
      <t>Não</t>
    </r>
    <r>
      <rPr>
        <sz val="14"/>
        <color rgb="FF000000"/>
        <rFont val="Times New Roman"/>
        <family val="1"/>
      </rPr>
      <t xml:space="preserve"> alterar os demais campos</t>
    </r>
  </si>
  <si>
    <r>
      <rPr>
        <b/>
        <sz val="14"/>
        <color rgb="FF000000"/>
        <rFont val="Times New Roman"/>
        <family val="1"/>
      </rPr>
      <t>Não</t>
    </r>
    <r>
      <rPr>
        <sz val="14"/>
        <color rgb="FF000000"/>
        <rFont val="Times New Roman"/>
        <family val="1"/>
      </rPr>
      <t xml:space="preserve"> criar nova planilha para forçar o preenchimento de campos não permitidos;</t>
    </r>
  </si>
  <si>
    <r>
      <rPr>
        <b/>
        <sz val="14"/>
        <color rgb="FF000000"/>
        <rFont val="Times New Roman"/>
        <family val="1"/>
      </rPr>
      <t>Não</t>
    </r>
    <r>
      <rPr>
        <sz val="14"/>
        <color rgb="FF000000"/>
        <rFont val="Times New Roman"/>
        <family val="1"/>
      </rPr>
      <t xml:space="preserve"> faz necessário os preenchimentos dos CFF's</t>
    </r>
  </si>
  <si>
    <t>1.1</t>
  </si>
  <si>
    <t>1.2</t>
  </si>
  <si>
    <t>UN</t>
  </si>
  <si>
    <t>2.1</t>
  </si>
  <si>
    <t>2.2</t>
  </si>
  <si>
    <t>2.3</t>
  </si>
  <si>
    <t>SERVIÇOS PRELIMINARES</t>
  </si>
  <si>
    <t>3.1</t>
  </si>
  <si>
    <t>3.2</t>
  </si>
  <si>
    <t>TRANSPORTE COM CAMINHÃO BASCULANTE DE 10 M³, EM VIA URBANA PAVIMENTADA, DMT ATÉ 30 KM (UNIDADE: TXKM). AF_07/2020</t>
  </si>
  <si>
    <t>4.1.</t>
  </si>
  <si>
    <t>5.1</t>
  </si>
  <si>
    <t>5.2</t>
  </si>
  <si>
    <t>5.3</t>
  </si>
  <si>
    <t>5.4</t>
  </si>
  <si>
    <t>COMPOSIÇÃO</t>
  </si>
  <si>
    <t xml:space="preserve"> QUALIFICAÇÃO VIÁRIA NO MUNICÍPIO DE BEBEDOURO/SP</t>
  </si>
  <si>
    <t>5.5</t>
  </si>
  <si>
    <t>5.6</t>
  </si>
  <si>
    <t>5.7</t>
  </si>
  <si>
    <t>TRANSPORTE COM CAMINHÃO BASCULANTE DE 10 M³, EM VIA URBANA PAVIMENTADA, ADICIONAL PARA DMT EXCEDENTE A 30 KM (UNIDADE: TXKM). AF_07/2020</t>
  </si>
  <si>
    <t>EXECUÇÃO DE IMPRIMAÇÃO COM ASFALTO DILUÍDO CM-30, PARA OBRAS DE CONSTRUÇÃO DE PAVIMENTOS. AF_09/2024</t>
  </si>
  <si>
    <t>EXECUÇÃO DE PINTURA DE LIGAÇÃO COM EMULSÃO ASFÁLTICA RR-2C. PARA OBRAS DE CONSTRUÇÃO DE PAVIMENTOS AF_09/2024.</t>
  </si>
  <si>
    <t>CARGA DE MISTURA ASFÁLTICA EM CAMINHÃO BASCULANTE 14 M³ (UNIDADE: M3). AF_07/2020</t>
  </si>
  <si>
    <t>CONSTRUÇÃO DE BASE E SUB-BASE PARA PAVIMENTAÇÃO DE SOLO (PREDOMINANTEMENTE ARENOSO) BRITA - 40%-60%, MISTURA EM PISTA, COM ESPESSURA DE 15 CM - EXCLUSIVE ESCAVAÇÃO, CARGA E TRANSPORTE E SOLO. AF_09/2024</t>
  </si>
  <si>
    <t>Ministério das Cidades</t>
  </si>
  <si>
    <t>PREFEITURA MUNICIPAL DE BEBEDOURO-SP</t>
  </si>
  <si>
    <t>Custo Unitário
(sem BDI) (R$)</t>
  </si>
  <si>
    <t>BDI</t>
  </si>
  <si>
    <t>RESSALVA apenas conferir a soma das propostas dos Trechos 1, 2 e 3 se confererem com a proposta de Orçamento_Global.</t>
  </si>
  <si>
    <t>Não esquecer de preencher o BDI no campo editável destacado em amarelo</t>
  </si>
  <si>
    <r>
      <t>Nas áreas em "</t>
    </r>
    <r>
      <rPr>
        <b/>
        <sz val="14"/>
        <color rgb="FFFFFF00"/>
        <rFont val="Times New Roman"/>
        <family val="1"/>
      </rPr>
      <t>AMARELO DESTACADO</t>
    </r>
    <r>
      <rPr>
        <sz val="14"/>
        <color rgb="FF000000"/>
        <rFont val="Times New Roman"/>
        <family val="1"/>
      </rPr>
      <t xml:space="preserve">", preencher somente o CUSTO UNITÁRIO (SEM BDI) sem deixar campos vazios </t>
    </r>
  </si>
  <si>
    <t>Contrato de Repasse N° 980455_2025/MCIDADES/CAIXA</t>
  </si>
  <si>
    <t>CDHU</t>
  </si>
  <si>
    <t>02.08.02</t>
  </si>
  <si>
    <t>LOCACAO DE CONTAINER 2,30 X 6,00 M, ALT. 2,50 M, PARA SANITARIO, COM 4 BACIAS, 8 CHUVEIROS,1 LAVATORIO E 1 MICTORIO (NAO INCLUI MOBILIZACAO/DESMOBILIZACAO)</t>
  </si>
  <si>
    <t>PLACA DE IDENTIFICAÇÃO PARA OBRA</t>
  </si>
  <si>
    <t>LIMPEZA DE SUPERFÍCIE PISO OU PAREDE COM JATO DE ALTA PRESSÃO. AF_10/2025</t>
  </si>
  <si>
    <t xml:space="preserve"> CDHU</t>
  </si>
  <si>
    <t>54.03.23</t>
  </si>
  <si>
    <t>IMPRIMAÇÃO BETUMINOSA LIGANTE</t>
  </si>
  <si>
    <t>54.03.21</t>
  </si>
  <si>
    <t>CAMADA DE ROLAMENTO EM CONCRETO BETUMINOSO USINADO QUENTE - CBQU</t>
  </si>
  <si>
    <t>70.02.00</t>
  </si>
  <si>
    <t>LIMPEZA, PRÉ MARCAÇÃO E PRÉ PINTURA DE SOLO</t>
  </si>
  <si>
    <t>SINALIZAÇÃO HORIZONTAL EM LAMINADO ELASTOPLÁSTICO RETROREFLETIVO E ANTIDERRAPANTE, PARA SÍMBOLOS E LETRAS</t>
  </si>
  <si>
    <t>4.2.</t>
  </si>
  <si>
    <t>FORNECIMENTO E IMPLEMENTAÇÃO DE PLACA DE SINALIZAÇÃO VIÁRIA DE AÇO COM PINTURA REFLETIVA</t>
  </si>
  <si>
    <t xml:space="preserve">
FORNECIMENTO E IMPLEMENTAÇÃO DE SUPORTE METÁLICO GALVANIZADO (D=2 1/2" E H=3,50M) PARA PLACA DE SINALIZAÇÃO (ADVERTÊNCIA E REGULAMENTAÇÃO)
</t>
  </si>
  <si>
    <t xml:space="preserve">COMPOSIÇÃO  </t>
  </si>
  <si>
    <t>RECAPE ASFÁLTICO</t>
  </si>
  <si>
    <t>SINALIZAÇÃO HORIZONTAL</t>
  </si>
  <si>
    <t>SINALIZAÇÃO VERTICAL</t>
  </si>
  <si>
    <t>RAMPA DE ACESSIBILIDADE</t>
  </si>
  <si>
    <t>70.02.01</t>
  </si>
  <si>
    <t>5 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</si>
</sst>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"/>
    <numFmt numFmtId="165" formatCode="000"/>
  </numFmts>
  <fonts count="29" x14ac:knownFonts="1">
    <font>
      <sz val="10"/>
      <color rgb="FF000000"/>
      <name val="Times New Roman"/>
      <family val="2"/>
      <charset val="204"/>
    </font>
    <font>
      <b/>
      <sz val="8"/>
      <name val="Arial"/>
      <family val="2"/>
    </font>
    <font>
      <sz val="6.5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color rgb="FF000000"/>
      <name val="Arial"/>
      <family val="2"/>
    </font>
    <font>
      <sz val="6.5"/>
      <name val="Carlito"/>
      <family val="2"/>
    </font>
    <font>
      <sz val="5.5"/>
      <name val="Carlito"/>
      <family val="2"/>
    </font>
    <font>
      <b/>
      <sz val="6.5"/>
      <color rgb="FF000000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u/>
      <sz val="6.5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FF0000"/>
      <name val="Times New Roman"/>
      <family val="1"/>
    </font>
    <font>
      <sz val="12"/>
      <color rgb="FF000000"/>
      <name val="Times New Roman"/>
      <family val="1"/>
    </font>
    <font>
      <sz val="14"/>
      <color rgb="FF000000"/>
      <name val="Times New Roman"/>
      <family val="1"/>
    </font>
    <font>
      <b/>
      <sz val="12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2"/>
      <color rgb="FF000000"/>
      <name val="Times New Roman"/>
      <family val="1"/>
    </font>
    <font>
      <sz val="12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4"/>
      <color rgb="FF000000"/>
      <name val="Times New Roman"/>
      <family val="1"/>
    </font>
    <font>
      <b/>
      <sz val="14"/>
      <color rgb="FFFFFF00"/>
      <name val="Times New Roman"/>
      <family val="1"/>
    </font>
    <font>
      <sz val="10"/>
      <color rgb="FF000000"/>
      <name val="Times New Roman"/>
      <family val="2"/>
      <charset val="204"/>
    </font>
  </fonts>
  <fills count="14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7">
    <xf numFmtId="0" fontId="0" fillId="0" borderId="0"/>
    <xf numFmtId="44" fontId="28" fillId="0" borderId="0" applyFont="0" applyFill="0" applyBorder="0" applyAlignment="0" applyProtection="0"/>
    <xf numFmtId="0" fontId="28" fillId="0" borderId="0"/>
    <xf numFmtId="44" fontId="28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9" fontId="28" fillId="0" borderId="0" applyFont="0" applyFill="0" applyBorder="0" applyAlignment="0" applyProtection="0"/>
  </cellStyleXfs>
  <cellXfs count="216">
    <xf numFmtId="0" fontId="0" fillId="0" borderId="0" xfId="0" applyAlignment="1">
      <alignment horizontal="left" vertical="top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 vertical="top" wrapText="1"/>
    </xf>
    <xf numFmtId="0" fontId="0" fillId="0" borderId="1" xfId="0" applyBorder="1" applyAlignment="1">
      <alignment horizontal="left" wrapText="1"/>
    </xf>
    <xf numFmtId="0" fontId="2" fillId="0" borderId="2" xfId="0" applyFont="1" applyBorder="1" applyAlignment="1">
      <alignment horizontal="left" vertical="top" wrapText="1" indent="1"/>
    </xf>
    <xf numFmtId="0" fontId="3" fillId="0" borderId="0" xfId="0" applyFont="1" applyAlignment="1">
      <alignment horizontal="left" vertical="top" wrapText="1"/>
    </xf>
    <xf numFmtId="0" fontId="4" fillId="0" borderId="3" xfId="0" applyFont="1" applyBorder="1" applyAlignment="1">
      <alignment horizontal="left" vertical="top" wrapText="1" indent="1"/>
    </xf>
    <xf numFmtId="0" fontId="4" fillId="0" borderId="2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0" fillId="0" borderId="5" xfId="0" applyBorder="1" applyAlignment="1">
      <alignment horizontal="left" wrapText="1"/>
    </xf>
    <xf numFmtId="1" fontId="5" fillId="0" borderId="3" xfId="0" applyNumberFormat="1" applyFont="1" applyBorder="1" applyAlignment="1">
      <alignment horizontal="left" vertical="top" shrinkToFit="1"/>
    </xf>
    <xf numFmtId="0" fontId="2" fillId="0" borderId="3" xfId="0" applyFont="1" applyBorder="1" applyAlignment="1">
      <alignment horizontal="left" vertical="top" wrapText="1"/>
    </xf>
    <xf numFmtId="0" fontId="0" fillId="0" borderId="6" xfId="0" applyBorder="1" applyAlignment="1">
      <alignment horizontal="left" wrapText="1"/>
    </xf>
    <xf numFmtId="0" fontId="4" fillId="0" borderId="0" xfId="0" applyFont="1" applyAlignment="1">
      <alignment horizontal="left" vertical="top" wrapText="1" indent="1"/>
    </xf>
    <xf numFmtId="0" fontId="4" fillId="0" borderId="1" xfId="0" applyFont="1" applyBorder="1" applyAlignment="1">
      <alignment horizontal="left" vertical="top" wrapText="1" indent="2"/>
    </xf>
    <xf numFmtId="0" fontId="4" fillId="0" borderId="2" xfId="0" applyFont="1" applyBorder="1" applyAlignment="1">
      <alignment horizontal="center" vertical="top" wrapText="1"/>
    </xf>
    <xf numFmtId="10" fontId="5" fillId="0" borderId="6" xfId="0" applyNumberFormat="1" applyFont="1" applyBorder="1" applyAlignment="1">
      <alignment horizontal="left" vertical="top" indent="1" shrinkToFit="1"/>
    </xf>
    <xf numFmtId="10" fontId="5" fillId="0" borderId="5" xfId="0" applyNumberFormat="1" applyFont="1" applyBorder="1" applyAlignment="1">
      <alignment horizontal="left" vertical="top" indent="2" shrinkToFit="1"/>
    </xf>
    <xf numFmtId="10" fontId="5" fillId="0" borderId="3" xfId="0" applyNumberFormat="1" applyFont="1" applyBorder="1" applyAlignment="1">
      <alignment horizontal="center" vertical="top" shrinkToFi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 indent="2"/>
    </xf>
    <xf numFmtId="0" fontId="4" fillId="0" borderId="7" xfId="0" applyFont="1" applyBorder="1" applyAlignment="1">
      <alignment horizontal="left" vertical="center" wrapText="1" indent="1"/>
    </xf>
    <xf numFmtId="0" fontId="4" fillId="0" borderId="7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left" vertical="top" wrapText="1" indent="1"/>
    </xf>
    <xf numFmtId="0" fontId="0" fillId="2" borderId="8" xfId="0" applyFill="1" applyBorder="1" applyAlignment="1">
      <alignment horizontal="left" wrapText="1"/>
    </xf>
    <xf numFmtId="4" fontId="8" fillId="2" borderId="9" xfId="0" applyNumberFormat="1" applyFont="1" applyFill="1" applyBorder="1" applyAlignment="1">
      <alignment horizontal="right" vertical="top" shrinkToFit="1"/>
    </xf>
    <xf numFmtId="0" fontId="0" fillId="3" borderId="7" xfId="0" applyFill="1" applyBorder="1" applyAlignment="1">
      <alignment horizontal="left" wrapText="1"/>
    </xf>
    <xf numFmtId="0" fontId="2" fillId="0" borderId="7" xfId="0" applyFont="1" applyBorder="1" applyAlignment="1">
      <alignment horizontal="left" vertical="top" wrapText="1"/>
    </xf>
    <xf numFmtId="0" fontId="2" fillId="4" borderId="7" xfId="0" applyFont="1" applyFill="1" applyBorder="1" applyAlignment="1">
      <alignment horizontal="center" vertical="top" wrapText="1"/>
    </xf>
    <xf numFmtId="165" fontId="5" fillId="5" borderId="7" xfId="0" applyNumberFormat="1" applyFont="1" applyFill="1" applyBorder="1" applyAlignment="1">
      <alignment horizontal="center" vertical="top" shrinkToFit="1"/>
    </xf>
    <xf numFmtId="0" fontId="2" fillId="5" borderId="7" xfId="0" applyFont="1" applyFill="1" applyBorder="1" applyAlignment="1">
      <alignment horizontal="left" vertical="top" wrapText="1"/>
    </xf>
    <xf numFmtId="0" fontId="2" fillId="5" borderId="7" xfId="0" applyFont="1" applyFill="1" applyBorder="1" applyAlignment="1">
      <alignment horizontal="center" vertical="top" wrapText="1"/>
    </xf>
    <xf numFmtId="2" fontId="5" fillId="0" borderId="7" xfId="0" applyNumberFormat="1" applyFont="1" applyBorder="1" applyAlignment="1">
      <alignment horizontal="right" vertical="top" shrinkToFit="1"/>
    </xf>
    <xf numFmtId="2" fontId="5" fillId="5" borderId="7" xfId="0" applyNumberFormat="1" applyFont="1" applyFill="1" applyBorder="1" applyAlignment="1">
      <alignment horizontal="right" vertical="top" shrinkToFit="1"/>
    </xf>
    <xf numFmtId="0" fontId="2" fillId="4" borderId="7" xfId="0" applyFont="1" applyFill="1" applyBorder="1" applyAlignment="1">
      <alignment horizontal="left" vertical="top" wrapText="1" indent="1"/>
    </xf>
    <xf numFmtId="4" fontId="5" fillId="0" borderId="7" xfId="0" applyNumberFormat="1" applyFont="1" applyBorder="1" applyAlignment="1">
      <alignment horizontal="right" vertical="top" shrinkToFit="1"/>
    </xf>
    <xf numFmtId="0" fontId="6" fillId="4" borderId="7" xfId="0" applyFont="1" applyFill="1" applyBorder="1" applyAlignment="1">
      <alignment horizontal="center" vertical="top" wrapText="1"/>
    </xf>
    <xf numFmtId="1" fontId="5" fillId="5" borderId="7" xfId="0" applyNumberFormat="1" applyFont="1" applyFill="1" applyBorder="1" applyAlignment="1">
      <alignment horizontal="center" vertical="top" shrinkToFit="1"/>
    </xf>
    <xf numFmtId="0" fontId="0" fillId="5" borderId="7" xfId="0" applyFill="1" applyBorder="1" applyAlignment="1">
      <alignment horizontal="left" vertical="top" wrapText="1"/>
    </xf>
    <xf numFmtId="0" fontId="4" fillId="3" borderId="7" xfId="0" applyFont="1" applyFill="1" applyBorder="1" applyAlignment="1">
      <alignment horizontal="left" vertical="top" wrapText="1"/>
    </xf>
    <xf numFmtId="0" fontId="4" fillId="3" borderId="7" xfId="0" applyFont="1" applyFill="1" applyBorder="1" applyAlignment="1">
      <alignment horizontal="right" vertical="top" wrapText="1" indent="1"/>
    </xf>
    <xf numFmtId="4" fontId="8" fillId="3" borderId="7" xfId="0" applyNumberFormat="1" applyFont="1" applyFill="1" applyBorder="1" applyAlignment="1">
      <alignment horizontal="right" vertical="top" shrinkToFit="1"/>
    </xf>
    <xf numFmtId="0" fontId="2" fillId="0" borderId="7" xfId="0" applyFont="1" applyBorder="1" applyAlignment="1">
      <alignment horizontal="left" vertical="center" wrapText="1"/>
    </xf>
    <xf numFmtId="0" fontId="2" fillId="4" borderId="7" xfId="0" applyFont="1" applyFill="1" applyBorder="1" applyAlignment="1">
      <alignment horizontal="center" vertical="center" wrapText="1"/>
    </xf>
    <xf numFmtId="1" fontId="5" fillId="5" borderId="7" xfId="0" applyNumberFormat="1" applyFont="1" applyFill="1" applyBorder="1" applyAlignment="1">
      <alignment horizontal="center" vertical="center" shrinkToFit="1"/>
    </xf>
    <xf numFmtId="0" fontId="2" fillId="5" borderId="7" xfId="0" applyFont="1" applyFill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right" vertical="center" shrinkToFit="1"/>
    </xf>
    <xf numFmtId="2" fontId="5" fillId="5" borderId="7" xfId="0" applyNumberFormat="1" applyFont="1" applyFill="1" applyBorder="1" applyAlignment="1">
      <alignment horizontal="right" vertical="center" shrinkToFit="1"/>
    </xf>
    <xf numFmtId="0" fontId="2" fillId="4" borderId="7" xfId="0" applyFont="1" applyFill="1" applyBorder="1" applyAlignment="1">
      <alignment horizontal="left" vertical="center" wrapText="1" indent="1"/>
    </xf>
    <xf numFmtId="2" fontId="5" fillId="0" borderId="7" xfId="0" applyNumberFormat="1" applyFont="1" applyBorder="1" applyAlignment="1">
      <alignment horizontal="right" vertical="center" shrinkToFit="1"/>
    </xf>
    <xf numFmtId="0" fontId="6" fillId="4" borderId="7" xfId="0" applyFont="1" applyFill="1" applyBorder="1" applyAlignment="1">
      <alignment horizontal="center" vertical="center" wrapText="1"/>
    </xf>
    <xf numFmtId="1" fontId="5" fillId="5" borderId="7" xfId="0" applyNumberFormat="1" applyFont="1" applyFill="1" applyBorder="1" applyAlignment="1">
      <alignment horizontal="left" vertical="top" indent="2" shrinkToFit="1"/>
    </xf>
    <xf numFmtId="0" fontId="0" fillId="3" borderId="7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top" wrapText="1"/>
    </xf>
    <xf numFmtId="1" fontId="5" fillId="5" borderId="7" xfId="0" applyNumberFormat="1" applyFont="1" applyFill="1" applyBorder="1" applyAlignment="1">
      <alignment horizontal="left" vertical="center" indent="2" shrinkToFit="1"/>
    </xf>
    <xf numFmtId="165" fontId="5" fillId="5" borderId="7" xfId="0" applyNumberFormat="1" applyFont="1" applyFill="1" applyBorder="1" applyAlignment="1">
      <alignment horizontal="center" vertical="center" shrinkToFit="1"/>
    </xf>
    <xf numFmtId="2" fontId="8" fillId="3" borderId="7" xfId="0" applyNumberFormat="1" applyFont="1" applyFill="1" applyBorder="1" applyAlignment="1">
      <alignment horizontal="right" vertical="top" shrinkToFit="1"/>
    </xf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1" xfId="0" applyBorder="1" applyAlignment="1">
      <alignment horizontal="left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center"/>
    </xf>
    <xf numFmtId="0" fontId="0" fillId="6" borderId="0" xfId="0" applyFill="1" applyAlignment="1">
      <alignment horizontal="left" vertical="center"/>
    </xf>
    <xf numFmtId="0" fontId="17" fillId="0" borderId="0" xfId="2" applyFont="1" applyAlignment="1">
      <alignment horizontal="left" vertical="top"/>
    </xf>
    <xf numFmtId="0" fontId="17" fillId="0" borderId="7" xfId="2" applyFont="1" applyBorder="1" applyAlignment="1">
      <alignment horizontal="left" wrapText="1"/>
    </xf>
    <xf numFmtId="0" fontId="22" fillId="0" borderId="12" xfId="2" applyFont="1" applyBorder="1" applyAlignment="1">
      <alignment horizontal="left" vertical="top" wrapText="1"/>
    </xf>
    <xf numFmtId="0" fontId="17" fillId="0" borderId="11" xfId="2" applyFont="1" applyBorder="1" applyAlignment="1">
      <alignment horizontal="left" wrapText="1"/>
    </xf>
    <xf numFmtId="10" fontId="21" fillId="7" borderId="7" xfId="2" applyNumberFormat="1" applyFont="1" applyFill="1" applyBorder="1" applyAlignment="1">
      <alignment horizontal="right" vertical="top" indent="1" shrinkToFit="1"/>
    </xf>
    <xf numFmtId="44" fontId="21" fillId="0" borderId="13" xfId="1" applyFont="1" applyFill="1" applyBorder="1" applyAlignment="1">
      <alignment horizontal="right" vertical="top" shrinkToFit="1"/>
    </xf>
    <xf numFmtId="44" fontId="17" fillId="0" borderId="0" xfId="1" applyFont="1" applyFill="1" applyBorder="1" applyAlignment="1">
      <alignment horizontal="left" vertical="top"/>
    </xf>
    <xf numFmtId="164" fontId="20" fillId="8" borderId="12" xfId="2" applyNumberFormat="1" applyFont="1" applyFill="1" applyBorder="1" applyAlignment="1">
      <alignment horizontal="left" vertical="top" shrinkToFit="1"/>
    </xf>
    <xf numFmtId="0" fontId="23" fillId="8" borderId="11" xfId="2" applyFont="1" applyFill="1" applyBorder="1" applyAlignment="1">
      <alignment horizontal="left" wrapText="1"/>
    </xf>
    <xf numFmtId="44" fontId="20" fillId="8" borderId="13" xfId="1" applyFont="1" applyFill="1" applyBorder="1" applyAlignment="1">
      <alignment horizontal="right" vertical="top" shrinkToFit="1"/>
    </xf>
    <xf numFmtId="0" fontId="17" fillId="8" borderId="6" xfId="2" applyFont="1" applyFill="1" applyBorder="1" applyAlignment="1">
      <alignment horizontal="left" wrapText="1"/>
    </xf>
    <xf numFmtId="44" fontId="17" fillId="8" borderId="5" xfId="1" applyFont="1" applyFill="1" applyBorder="1" applyAlignment="1">
      <alignment horizontal="left" wrapText="1"/>
    </xf>
    <xf numFmtId="0" fontId="17" fillId="8" borderId="7" xfId="2" applyFont="1" applyFill="1" applyBorder="1" applyAlignment="1">
      <alignment horizontal="left" wrapText="1"/>
    </xf>
    <xf numFmtId="10" fontId="20" fillId="8" borderId="7" xfId="2" applyNumberFormat="1" applyFont="1" applyFill="1" applyBorder="1" applyAlignment="1">
      <alignment horizontal="left" vertical="top" indent="1" shrinkToFit="1"/>
    </xf>
    <xf numFmtId="0" fontId="19" fillId="0" borderId="0" xfId="2" applyFont="1" applyAlignment="1">
      <alignment vertical="top" wrapText="1"/>
    </xf>
    <xf numFmtId="0" fontId="17" fillId="0" borderId="0" xfId="2" applyFont="1" applyAlignment="1">
      <alignment wrapText="1"/>
    </xf>
    <xf numFmtId="4" fontId="17" fillId="0" borderId="0" xfId="2" applyNumberFormat="1" applyFont="1" applyAlignment="1">
      <alignment horizontal="left" vertical="top"/>
    </xf>
    <xf numFmtId="0" fontId="17" fillId="6" borderId="0" xfId="2" applyFont="1" applyFill="1" applyAlignment="1">
      <alignment horizontal="left" vertical="top"/>
    </xf>
    <xf numFmtId="44" fontId="17" fillId="6" borderId="0" xfId="1" applyFont="1" applyFill="1" applyBorder="1" applyAlignment="1">
      <alignment horizontal="left" vertical="top"/>
    </xf>
    <xf numFmtId="1" fontId="20" fillId="5" borderId="2" xfId="2" applyNumberFormat="1" applyFont="1" applyFill="1" applyBorder="1" applyAlignment="1">
      <alignment horizontal="center" vertical="top" shrinkToFit="1"/>
    </xf>
    <xf numFmtId="10" fontId="21" fillId="9" borderId="2" xfId="2" applyNumberFormat="1" applyFont="1" applyFill="1" applyBorder="1" applyAlignment="1">
      <alignment horizontal="right" vertical="top" shrinkToFit="1"/>
    </xf>
    <xf numFmtId="10" fontId="21" fillId="9" borderId="15" xfId="2" applyNumberFormat="1" applyFont="1" applyFill="1" applyBorder="1" applyAlignment="1">
      <alignment horizontal="right" vertical="top" shrinkToFit="1"/>
    </xf>
    <xf numFmtId="0" fontId="17" fillId="10" borderId="16" xfId="2" applyFont="1" applyFill="1" applyBorder="1" applyAlignment="1">
      <alignment horizontal="left" vertical="top"/>
    </xf>
    <xf numFmtId="0" fontId="17" fillId="10" borderId="17" xfId="2" applyFont="1" applyFill="1" applyBorder="1" applyAlignment="1">
      <alignment horizontal="left" vertical="top"/>
    </xf>
    <xf numFmtId="44" fontId="17" fillId="10" borderId="17" xfId="1" applyFont="1" applyFill="1" applyBorder="1" applyAlignment="1">
      <alignment horizontal="left" vertical="top"/>
    </xf>
    <xf numFmtId="0" fontId="17" fillId="10" borderId="18" xfId="2" applyFont="1" applyFill="1" applyBorder="1" applyAlignment="1">
      <alignment horizontal="left" vertical="top"/>
    </xf>
    <xf numFmtId="0" fontId="0" fillId="2" borderId="8" xfId="0" applyFill="1" applyBorder="1" applyAlignment="1">
      <alignment horizontal="left" vertical="center" wrapText="1"/>
    </xf>
    <xf numFmtId="44" fontId="13" fillId="2" borderId="9" xfId="1" applyFont="1" applyFill="1" applyBorder="1" applyAlignment="1" applyProtection="1">
      <alignment horizontal="right" vertical="center" shrinkToFit="1"/>
    </xf>
    <xf numFmtId="0" fontId="12" fillId="3" borderId="3" xfId="0" applyFont="1" applyFill="1" applyBorder="1" applyAlignment="1">
      <alignment horizontal="left" vertical="center" wrapText="1"/>
    </xf>
    <xf numFmtId="0" fontId="12" fillId="3" borderId="3" xfId="0" applyFont="1" applyFill="1" applyBorder="1" applyAlignment="1">
      <alignment horizontal="right" vertical="center" wrapText="1"/>
    </xf>
    <xf numFmtId="44" fontId="13" fillId="3" borderId="3" xfId="1" applyFont="1" applyFill="1" applyBorder="1" applyAlignment="1" applyProtection="1">
      <alignment horizontal="right" vertical="center" shrinkToFit="1"/>
    </xf>
    <xf numFmtId="0" fontId="14" fillId="0" borderId="7" xfId="0" applyFont="1" applyBorder="1" applyAlignment="1">
      <alignment horizontal="left" vertical="center" wrapText="1"/>
    </xf>
    <xf numFmtId="0" fontId="14" fillId="4" borderId="7" xfId="0" applyFont="1" applyFill="1" applyBorder="1" applyAlignment="1">
      <alignment horizontal="center" vertical="center" wrapText="1"/>
    </xf>
    <xf numFmtId="165" fontId="15" fillId="5" borderId="7" xfId="0" applyNumberFormat="1" applyFont="1" applyFill="1" applyBorder="1" applyAlignment="1">
      <alignment horizontal="center" vertical="center" shrinkToFit="1"/>
    </xf>
    <xf numFmtId="0" fontId="14" fillId="5" borderId="7" xfId="0" applyFont="1" applyFill="1" applyBorder="1" applyAlignment="1">
      <alignment horizontal="left" vertical="center" wrapText="1"/>
    </xf>
    <xf numFmtId="0" fontId="14" fillId="5" borderId="7" xfId="0" applyFont="1" applyFill="1" applyBorder="1" applyAlignment="1">
      <alignment horizontal="center" vertical="center" wrapText="1"/>
    </xf>
    <xf numFmtId="2" fontId="15" fillId="0" borderId="7" xfId="0" applyNumberFormat="1" applyFont="1" applyBorder="1" applyAlignment="1">
      <alignment horizontal="right" vertical="center" shrinkToFit="1"/>
    </xf>
    <xf numFmtId="44" fontId="15" fillId="0" borderId="7" xfId="1" applyFont="1" applyFill="1" applyBorder="1" applyAlignment="1" applyProtection="1">
      <alignment horizontal="right" vertical="center" shrinkToFit="1"/>
    </xf>
    <xf numFmtId="1" fontId="15" fillId="5" borderId="7" xfId="0" applyNumberFormat="1" applyFont="1" applyFill="1" applyBorder="1" applyAlignment="1">
      <alignment horizontal="center" vertical="center" shrinkToFit="1"/>
    </xf>
    <xf numFmtId="0" fontId="12" fillId="3" borderId="7" xfId="0" applyFont="1" applyFill="1" applyBorder="1" applyAlignment="1">
      <alignment horizontal="left" vertical="center" wrapText="1"/>
    </xf>
    <xf numFmtId="44" fontId="12" fillId="3" borderId="7" xfId="1" applyFont="1" applyFill="1" applyBorder="1" applyAlignment="1" applyProtection="1">
      <alignment horizontal="right" vertical="center" wrapText="1"/>
    </xf>
    <xf numFmtId="4" fontId="15" fillId="0" borderId="7" xfId="0" applyNumberFormat="1" applyFont="1" applyBorder="1" applyAlignment="1">
      <alignment horizontal="right" vertical="center" shrinkToFit="1"/>
    </xf>
    <xf numFmtId="44" fontId="15" fillId="11" borderId="7" xfId="1" applyFont="1" applyFill="1" applyBorder="1" applyAlignment="1" applyProtection="1">
      <alignment horizontal="right" vertical="center" shrinkToFit="1"/>
      <protection locked="0"/>
    </xf>
    <xf numFmtId="44" fontId="20" fillId="3" borderId="3" xfId="1" applyFont="1" applyFill="1" applyBorder="1" applyAlignment="1">
      <alignment horizontal="right" vertical="top" shrinkToFit="1"/>
    </xf>
    <xf numFmtId="44" fontId="20" fillId="3" borderId="7" xfId="1" applyFont="1" applyFill="1" applyBorder="1" applyAlignment="1">
      <alignment horizontal="center" vertical="top" shrinkToFit="1"/>
    </xf>
    <xf numFmtId="1" fontId="20" fillId="5" borderId="2" xfId="2" applyNumberFormat="1" applyFont="1" applyFill="1" applyBorder="1" applyAlignment="1">
      <alignment horizontal="center" shrinkToFit="1"/>
    </xf>
    <xf numFmtId="0" fontId="19" fillId="5" borderId="3" xfId="2" applyFont="1" applyFill="1" applyBorder="1" applyAlignment="1">
      <alignment horizontal="center" wrapText="1"/>
    </xf>
    <xf numFmtId="0" fontId="19" fillId="5" borderId="3" xfId="2" applyFont="1" applyFill="1" applyBorder="1" applyAlignment="1">
      <alignment horizontal="center" vertical="top" wrapText="1"/>
    </xf>
    <xf numFmtId="0" fontId="24" fillId="6" borderId="0" xfId="2" applyFont="1" applyFill="1" applyAlignment="1" applyProtection="1">
      <alignment horizontal="left" vertical="top"/>
      <protection locked="0"/>
    </xf>
    <xf numFmtId="44" fontId="17" fillId="6" borderId="0" xfId="1" applyFont="1" applyFill="1" applyBorder="1" applyAlignment="1" applyProtection="1">
      <alignment horizontal="left" vertical="top"/>
      <protection locked="0"/>
    </xf>
    <xf numFmtId="0" fontId="17" fillId="6" borderId="0" xfId="2" applyFont="1" applyFill="1" applyAlignment="1" applyProtection="1">
      <alignment horizontal="left" vertical="top"/>
      <protection locked="0"/>
    </xf>
    <xf numFmtId="44" fontId="19" fillId="0" borderId="0" xfId="2" applyNumberFormat="1" applyFont="1" applyAlignment="1">
      <alignment vertical="top" wrapText="1"/>
    </xf>
    <xf numFmtId="0" fontId="12" fillId="9" borderId="7" xfId="0" applyFont="1" applyFill="1" applyBorder="1" applyAlignment="1">
      <alignment horizontal="center" vertical="center" wrapText="1"/>
    </xf>
    <xf numFmtId="0" fontId="12" fillId="9" borderId="7" xfId="0" applyFont="1" applyFill="1" applyBorder="1" applyAlignment="1">
      <alignment horizontal="left" vertical="center" wrapText="1"/>
    </xf>
    <xf numFmtId="0" fontId="18" fillId="0" borderId="0" xfId="0" applyFont="1" applyAlignment="1">
      <alignment horizontal="left" vertical="top"/>
    </xf>
    <xf numFmtId="0" fontId="18" fillId="0" borderId="0" xfId="0" applyFont="1" applyAlignment="1">
      <alignment horizontal="left" vertical="top" wrapText="1"/>
    </xf>
    <xf numFmtId="0" fontId="26" fillId="0" borderId="0" xfId="0" applyFont="1" applyAlignment="1">
      <alignment horizontal="left" vertical="top"/>
    </xf>
    <xf numFmtId="0" fontId="26" fillId="12" borderId="0" xfId="0" applyFont="1" applyFill="1" applyAlignment="1">
      <alignment horizontal="left" vertical="top"/>
    </xf>
    <xf numFmtId="0" fontId="14" fillId="5" borderId="7" xfId="0" applyFont="1" applyFill="1" applyBorder="1" applyAlignment="1">
      <alignment vertical="center" wrapText="1"/>
    </xf>
    <xf numFmtId="10" fontId="15" fillId="0" borderId="7" xfId="1" applyNumberFormat="1" applyFont="1" applyFill="1" applyBorder="1" applyAlignment="1" applyProtection="1">
      <alignment horizontal="right" vertical="center" shrinkToFit="1"/>
    </xf>
    <xf numFmtId="0" fontId="18" fillId="13" borderId="14" xfId="0" applyFont="1" applyFill="1" applyBorder="1" applyAlignment="1">
      <alignment horizontal="center" vertical="center"/>
    </xf>
    <xf numFmtId="9" fontId="0" fillId="6" borderId="0" xfId="6" applyFont="1" applyFill="1" applyAlignment="1">
      <alignment horizontal="left" vertical="center"/>
    </xf>
    <xf numFmtId="0" fontId="22" fillId="0" borderId="3" xfId="2" applyFont="1" applyBorder="1" applyAlignment="1">
      <alignment horizontal="left" vertical="top" wrapText="1"/>
    </xf>
    <xf numFmtId="0" fontId="26" fillId="13" borderId="20" xfId="0" applyFont="1" applyFill="1" applyBorder="1" applyAlignment="1">
      <alignment horizontal="center" vertical="center"/>
    </xf>
    <xf numFmtId="0" fontId="26" fillId="13" borderId="21" xfId="0" applyFont="1" applyFill="1" applyBorder="1" applyAlignment="1">
      <alignment horizontal="center" vertical="center"/>
    </xf>
    <xf numFmtId="0" fontId="26" fillId="13" borderId="22" xfId="0" applyFont="1" applyFill="1" applyBorder="1" applyAlignment="1">
      <alignment horizontal="center" vertical="center"/>
    </xf>
    <xf numFmtId="0" fontId="26" fillId="13" borderId="26" xfId="0" applyFont="1" applyFill="1" applyBorder="1" applyAlignment="1">
      <alignment horizontal="center" vertical="center"/>
    </xf>
    <xf numFmtId="0" fontId="26" fillId="13" borderId="24" xfId="0" applyFont="1" applyFill="1" applyBorder="1" applyAlignment="1">
      <alignment horizontal="center" vertical="center"/>
    </xf>
    <xf numFmtId="0" fontId="26" fillId="13" borderId="25" xfId="0" applyFont="1" applyFill="1" applyBorder="1" applyAlignment="1">
      <alignment horizontal="center" vertical="center"/>
    </xf>
    <xf numFmtId="0" fontId="16" fillId="6" borderId="0" xfId="0" applyFont="1" applyFill="1" applyAlignment="1" applyProtection="1">
      <alignment horizontal="center" vertical="center"/>
      <protection locked="0"/>
    </xf>
    <xf numFmtId="0" fontId="16" fillId="6" borderId="24" xfId="0" applyFont="1" applyFill="1" applyBorder="1" applyAlignment="1" applyProtection="1">
      <alignment horizontal="center" vertical="center"/>
      <protection locked="0"/>
    </xf>
    <xf numFmtId="0" fontId="12" fillId="2" borderId="19" xfId="0" applyFont="1" applyFill="1" applyBorder="1" applyAlignment="1">
      <alignment horizontal="left" vertical="center" wrapText="1"/>
    </xf>
    <xf numFmtId="0" fontId="12" fillId="2" borderId="8" xfId="0" applyFont="1" applyFill="1" applyBorder="1" applyAlignment="1">
      <alignment horizontal="left" vertical="center" wrapText="1"/>
    </xf>
    <xf numFmtId="0" fontId="18" fillId="13" borderId="16" xfId="0" applyFont="1" applyFill="1" applyBorder="1" applyAlignment="1">
      <alignment horizontal="center" vertical="center"/>
    </xf>
    <xf numFmtId="0" fontId="18" fillId="13" borderId="17" xfId="0" applyFont="1" applyFill="1" applyBorder="1" applyAlignment="1">
      <alignment horizontal="center" vertical="center"/>
    </xf>
    <xf numFmtId="0" fontId="26" fillId="13" borderId="16" xfId="0" applyFont="1" applyFill="1" applyBorder="1" applyAlignment="1">
      <alignment horizontal="center" vertical="center"/>
    </xf>
    <xf numFmtId="0" fontId="26" fillId="13" borderId="17" xfId="0" applyFont="1" applyFill="1" applyBorder="1" applyAlignment="1">
      <alignment horizontal="center" vertical="center"/>
    </xf>
    <xf numFmtId="10" fontId="18" fillId="11" borderId="20" xfId="5" applyNumberFormat="1" applyFont="1" applyFill="1" applyBorder="1" applyAlignment="1" applyProtection="1">
      <alignment horizontal="center" vertical="center"/>
      <protection locked="0"/>
    </xf>
    <xf numFmtId="10" fontId="18" fillId="11" borderId="26" xfId="5" applyNumberFormat="1" applyFont="1" applyFill="1" applyBorder="1" applyAlignment="1" applyProtection="1">
      <alignment horizontal="center" vertical="center"/>
      <protection locked="0"/>
    </xf>
    <xf numFmtId="0" fontId="17" fillId="0" borderId="6" xfId="2" applyFont="1" applyBorder="1" applyAlignment="1">
      <alignment horizontal="left" wrapText="1"/>
    </xf>
    <xf numFmtId="0" fontId="17" fillId="0" borderId="5" xfId="2" applyFont="1" applyBorder="1" applyAlignment="1">
      <alignment horizontal="left" wrapText="1"/>
    </xf>
    <xf numFmtId="0" fontId="19" fillId="3" borderId="8" xfId="2" applyFont="1" applyFill="1" applyBorder="1" applyAlignment="1">
      <alignment horizontal="left" vertical="top" wrapText="1" indent="2"/>
    </xf>
    <xf numFmtId="0" fontId="19" fillId="3" borderId="9" xfId="2" applyFont="1" applyFill="1" applyBorder="1" applyAlignment="1">
      <alignment horizontal="left" vertical="top" wrapText="1" indent="2"/>
    </xf>
    <xf numFmtId="0" fontId="22" fillId="3" borderId="23" xfId="2" applyFont="1" applyFill="1" applyBorder="1" applyAlignment="1">
      <alignment horizontal="left" vertical="center" wrapText="1" indent="1"/>
    </xf>
    <xf numFmtId="0" fontId="22" fillId="3" borderId="14" xfId="2" applyFont="1" applyFill="1" applyBorder="1" applyAlignment="1">
      <alignment horizontal="left" vertical="center" wrapText="1" indent="1"/>
    </xf>
    <xf numFmtId="0" fontId="22" fillId="3" borderId="0" xfId="2" applyFont="1" applyFill="1" applyAlignment="1">
      <alignment horizontal="right" vertical="top" wrapText="1"/>
    </xf>
    <xf numFmtId="0" fontId="22" fillId="3" borderId="13" xfId="2" applyFont="1" applyFill="1" applyBorder="1" applyAlignment="1">
      <alignment horizontal="right" vertical="top" wrapText="1"/>
    </xf>
    <xf numFmtId="0" fontId="19" fillId="3" borderId="6" xfId="2" applyFont="1" applyFill="1" applyBorder="1" applyAlignment="1">
      <alignment horizontal="left" vertical="top" wrapText="1" indent="2"/>
    </xf>
    <xf numFmtId="0" fontId="19" fillId="3" borderId="5" xfId="2" applyFont="1" applyFill="1" applyBorder="1" applyAlignment="1">
      <alignment horizontal="left" vertical="top" wrapText="1" indent="2"/>
    </xf>
    <xf numFmtId="0" fontId="22" fillId="3" borderId="14" xfId="2" applyFont="1" applyFill="1" applyBorder="1" applyAlignment="1">
      <alignment horizontal="center" vertical="center" wrapText="1"/>
    </xf>
    <xf numFmtId="0" fontId="22" fillId="3" borderId="11" xfId="2" applyFont="1" applyFill="1" applyBorder="1" applyAlignment="1">
      <alignment horizontal="right" vertical="top" wrapText="1"/>
    </xf>
    <xf numFmtId="0" fontId="17" fillId="0" borderId="0" xfId="2" applyFont="1" applyAlignment="1">
      <alignment horizontal="left" vertical="center" wrapText="1"/>
    </xf>
    <xf numFmtId="0" fontId="17" fillId="0" borderId="6" xfId="2" applyFont="1" applyBorder="1" applyAlignment="1">
      <alignment horizontal="left" vertical="center" wrapText="1"/>
    </xf>
    <xf numFmtId="44" fontId="19" fillId="0" borderId="1" xfId="1" applyFont="1" applyFill="1" applyBorder="1" applyAlignment="1">
      <alignment horizontal="left" vertical="center" wrapText="1" indent="1"/>
    </xf>
    <xf numFmtId="44" fontId="19" fillId="0" borderId="5" xfId="1" applyFont="1" applyFill="1" applyBorder="1" applyAlignment="1">
      <alignment horizontal="left" vertical="center" wrapText="1" indent="1"/>
    </xf>
    <xf numFmtId="0" fontId="19" fillId="0" borderId="2" xfId="2" applyFont="1" applyBorder="1" applyAlignment="1">
      <alignment horizontal="left" vertical="center" wrapText="1"/>
    </xf>
    <xf numFmtId="0" fontId="19" fillId="0" borderId="3" xfId="2" applyFont="1" applyBorder="1" applyAlignment="1">
      <alignment horizontal="left" vertical="center" wrapText="1"/>
    </xf>
    <xf numFmtId="0" fontId="17" fillId="0" borderId="19" xfId="2" applyFont="1" applyBorder="1" applyAlignment="1">
      <alignment horizontal="center" wrapText="1"/>
    </xf>
    <xf numFmtId="0" fontId="17" fillId="0" borderId="8" xfId="2" applyFont="1" applyBorder="1" applyAlignment="1">
      <alignment horizontal="center" wrapText="1"/>
    </xf>
    <xf numFmtId="0" fontId="17" fillId="0" borderId="9" xfId="2" applyFont="1" applyBorder="1" applyAlignment="1">
      <alignment horizontal="center" wrapText="1"/>
    </xf>
    <xf numFmtId="0" fontId="22" fillId="0" borderId="11" xfId="2" applyFont="1" applyBorder="1" applyAlignment="1">
      <alignment horizontal="left" vertical="top" wrapText="1"/>
    </xf>
    <xf numFmtId="0" fontId="22" fillId="0" borderId="15" xfId="2" applyFont="1" applyBorder="1" applyAlignment="1">
      <alignment horizontal="left" vertical="top" wrapText="1"/>
    </xf>
    <xf numFmtId="0" fontId="22" fillId="0" borderId="3" xfId="2" applyFont="1" applyBorder="1" applyAlignment="1">
      <alignment horizontal="left" vertical="top" wrapText="1"/>
    </xf>
    <xf numFmtId="0" fontId="25" fillId="10" borderId="16" xfId="2" applyFont="1" applyFill="1" applyBorder="1" applyAlignment="1">
      <alignment horizontal="center" vertical="center" wrapText="1"/>
    </xf>
    <xf numFmtId="0" fontId="25" fillId="10" borderId="17" xfId="2" applyFont="1" applyFill="1" applyBorder="1" applyAlignment="1">
      <alignment horizontal="center" vertical="center" wrapText="1"/>
    </xf>
    <xf numFmtId="0" fontId="25" fillId="10" borderId="18" xfId="2" applyFont="1" applyFill="1" applyBorder="1" applyAlignment="1">
      <alignment horizontal="center" vertical="center" wrapText="1"/>
    </xf>
    <xf numFmtId="0" fontId="17" fillId="0" borderId="0" xfId="2" applyFont="1" applyAlignment="1">
      <alignment horizontal="center" vertical="top"/>
    </xf>
    <xf numFmtId="0" fontId="18" fillId="10" borderId="0" xfId="2" applyFont="1" applyFill="1" applyAlignment="1">
      <alignment horizontal="center" vertical="top"/>
    </xf>
    <xf numFmtId="0" fontId="19" fillId="8" borderId="11" xfId="2" applyFont="1" applyFill="1" applyBorder="1" applyAlignment="1">
      <alignment horizontal="left" vertical="top" wrapText="1"/>
    </xf>
    <xf numFmtId="0" fontId="22" fillId="8" borderId="15" xfId="2" applyFont="1" applyFill="1" applyBorder="1" applyAlignment="1">
      <alignment horizontal="left" vertical="top" wrapText="1"/>
    </xf>
    <xf numFmtId="0" fontId="22" fillId="8" borderId="3" xfId="2" applyFont="1" applyFill="1" applyBorder="1" applyAlignment="1">
      <alignment horizontal="left" vertical="top" wrapText="1"/>
    </xf>
    <xf numFmtId="0" fontId="17" fillId="8" borderId="6" xfId="2" applyFont="1" applyFill="1" applyBorder="1" applyAlignment="1">
      <alignment horizontal="left" wrapText="1"/>
    </xf>
    <xf numFmtId="0" fontId="19" fillId="0" borderId="10" xfId="2" applyFont="1" applyBorder="1" applyAlignment="1">
      <alignment horizontal="left" vertical="center" wrapText="1"/>
    </xf>
    <xf numFmtId="0" fontId="19" fillId="0" borderId="4" xfId="2" applyFont="1" applyBorder="1" applyAlignment="1">
      <alignment horizontal="left" vertical="center" wrapText="1"/>
    </xf>
    <xf numFmtId="0" fontId="19" fillId="0" borderId="0" xfId="2" applyFont="1" applyAlignment="1">
      <alignment horizontal="left" vertical="center" wrapText="1"/>
    </xf>
    <xf numFmtId="0" fontId="19" fillId="0" borderId="6" xfId="2" applyFont="1" applyBorder="1" applyAlignment="1">
      <alignment horizontal="left" vertical="center" wrapText="1"/>
    </xf>
    <xf numFmtId="0" fontId="6" fillId="0" borderId="0" xfId="0" applyFont="1" applyAlignment="1">
      <alignment horizontal="left" textRotation="90" wrapText="1"/>
    </xf>
    <xf numFmtId="0" fontId="7" fillId="0" borderId="10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4" fillId="2" borderId="19" xfId="0" applyFont="1" applyFill="1" applyBorder="1" applyAlignment="1">
      <alignment horizontal="left" vertical="top" wrapText="1"/>
    </xf>
    <xf numFmtId="0" fontId="4" fillId="2" borderId="8" xfId="0" applyFont="1" applyFill="1" applyBorder="1" applyAlignment="1">
      <alignment horizontal="left" vertical="top" wrapText="1"/>
    </xf>
    <xf numFmtId="0" fontId="0" fillId="0" borderId="0" xfId="0" applyAlignment="1">
      <alignment horizontal="left" wrapText="1"/>
    </xf>
    <xf numFmtId="0" fontId="4" fillId="0" borderId="10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0" fillId="0" borderId="10" xfId="0" applyBorder="1" applyAlignment="1">
      <alignment horizontal="left" vertical="center" wrapText="1"/>
    </xf>
    <xf numFmtId="0" fontId="2" fillId="0" borderId="4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1" fontId="5" fillId="0" borderId="0" xfId="0" applyNumberFormat="1" applyFont="1" applyAlignment="1">
      <alignment horizontal="left" vertical="top" shrinkToFit="1"/>
    </xf>
    <xf numFmtId="0" fontId="10" fillId="0" borderId="19" xfId="0" applyFont="1" applyBorder="1" applyAlignment="1">
      <alignment horizontal="left" vertical="top" wrapText="1"/>
    </xf>
    <xf numFmtId="0" fontId="10" fillId="0" borderId="8" xfId="0" applyFont="1" applyBorder="1" applyAlignment="1">
      <alignment horizontal="left" vertical="top" wrapText="1"/>
    </xf>
    <xf numFmtId="0" fontId="10" fillId="0" borderId="9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wrapText="1"/>
    </xf>
    <xf numFmtId="0" fontId="2" fillId="0" borderId="11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9" fillId="5" borderId="4" xfId="0" applyFont="1" applyFill="1" applyBorder="1" applyAlignment="1">
      <alignment horizontal="left" vertical="top" wrapText="1"/>
    </xf>
    <xf numFmtId="0" fontId="9" fillId="5" borderId="6" xfId="0" applyFont="1" applyFill="1" applyBorder="1" applyAlignment="1">
      <alignment horizontal="left" vertical="top" wrapText="1"/>
    </xf>
    <xf numFmtId="0" fontId="9" fillId="5" borderId="5" xfId="0" applyFont="1" applyFill="1" applyBorder="1" applyAlignment="1">
      <alignment horizontal="left" vertical="top" wrapText="1"/>
    </xf>
    <xf numFmtId="0" fontId="0" fillId="0" borderId="11" xfId="0" applyBorder="1" applyAlignment="1">
      <alignment horizontal="left" vertical="center" wrapText="1"/>
    </xf>
    <xf numFmtId="0" fontId="9" fillId="0" borderId="19" xfId="0" applyFont="1" applyBorder="1" applyAlignment="1">
      <alignment horizontal="left" vertical="top" wrapText="1"/>
    </xf>
    <xf numFmtId="0" fontId="9" fillId="0" borderId="8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</cellXfs>
  <cellStyles count="7">
    <cellStyle name="Moeda" xfId="1" builtinId="4"/>
    <cellStyle name="Moeda 2" xfId="3"/>
    <cellStyle name="Normal" xfId="0" builtinId="0"/>
    <cellStyle name="Normal 2" xfId="2"/>
    <cellStyle name="Normal 2 2" xfId="4"/>
    <cellStyle name="Porcentagem" xfId="6" builtinId="5"/>
    <cellStyle name="Vírgula" xfId="5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8986</xdr:colOff>
      <xdr:row>0</xdr:row>
      <xdr:rowOff>17972</xdr:rowOff>
    </xdr:from>
    <xdr:to>
      <xdr:col>9</xdr:col>
      <xdr:colOff>1114245</xdr:colOff>
      <xdr:row>8</xdr:row>
      <xdr:rowOff>8986</xdr:rowOff>
    </xdr:to>
    <xdr:sp macro="" textlink="">
      <xdr:nvSpPr>
        <xdr:cNvPr id="6" name="CaixaDeTexto 5">
          <a:extLst>
            <a:ext uri="{FF2B5EF4-FFF2-40B4-BE49-F238E27FC236}">
              <a16:creationId xmlns:a16="http://schemas.microsoft.com/office/drawing/2014/main" xmlns="" id="{5FD32B35-2609-46C4-8D68-6F06329826F9}"/>
            </a:ext>
          </a:extLst>
        </xdr:cNvPr>
        <xdr:cNvSpPr txBox="1"/>
      </xdr:nvSpPr>
      <xdr:spPr>
        <a:xfrm>
          <a:off x="8986" y="17972"/>
          <a:ext cx="9785589" cy="1284976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tx1"/>
        </a:lnRef>
        <a:fillRef idx="1">
          <a:schemeClr val="bg1"/>
        </a:fillRef>
        <a:effectRef idx="0">
          <a:schemeClr val="tx1"/>
        </a:effectRef>
        <a:fontRef idx="minor">
          <a:schemeClr val="tx1"/>
        </a:fontRef>
      </xdr:style>
      <xdr:txBody>
        <a:bodyPr vertOverflow="clip" horzOverflow="clip" wrap="square" rtlCol="0" anchor="t"/>
        <a:lstStyle/>
        <a:p>
          <a:endParaRPr lang="pt-BR" sz="1100"/>
        </a:p>
      </xdr:txBody>
    </xdr:sp>
    <xdr:clientData/>
  </xdr:twoCellAnchor>
  <xdr:twoCellAnchor editAs="oneCell">
    <xdr:from>
      <xdr:col>2</xdr:col>
      <xdr:colOff>17972</xdr:colOff>
      <xdr:row>0</xdr:row>
      <xdr:rowOff>71887</xdr:rowOff>
    </xdr:from>
    <xdr:to>
      <xdr:col>6</xdr:col>
      <xdr:colOff>637457</xdr:colOff>
      <xdr:row>7</xdr:row>
      <xdr:rowOff>138562</xdr:rowOff>
    </xdr:to>
    <xdr:pic>
      <xdr:nvPicPr>
        <xdr:cNvPr id="4" name="Imagem 2" descr="\\192.168.1.248\publico\Secretaria\cabeçalho_brasão.jpg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3397" y="71887"/>
          <a:ext cx="6424343" cy="1198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9525</xdr:rowOff>
    </xdr:from>
    <xdr:to>
      <xdr:col>10</xdr:col>
      <xdr:colOff>1181100</xdr:colOff>
      <xdr:row>8</xdr:row>
      <xdr:rowOff>104775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C10C7752-72C2-4A1B-B20F-165E4263FBB1}"/>
            </a:ext>
          </a:extLst>
        </xdr:cNvPr>
        <xdr:cNvSpPr txBox="1"/>
      </xdr:nvSpPr>
      <xdr:spPr>
        <a:xfrm>
          <a:off x="19050" y="9525"/>
          <a:ext cx="11229975" cy="1695450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tx1"/>
        </a:lnRef>
        <a:fillRef idx="1">
          <a:schemeClr val="bg1"/>
        </a:fillRef>
        <a:effectRef idx="0">
          <a:schemeClr val="tx1"/>
        </a:effectRef>
        <a:fontRef idx="minor">
          <a:schemeClr val="tx1"/>
        </a:fontRef>
      </xdr:style>
      <xdr:txBody>
        <a:bodyPr vertOverflow="clip" horzOverflow="clip" wrap="square" rtlCol="0" anchor="ctr"/>
        <a:lstStyle/>
        <a:p>
          <a:pPr algn="ctr"/>
          <a:endParaRPr lang="pt-BR" sz="1100" b="1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1</xdr:col>
      <xdr:colOff>2247900</xdr:colOff>
      <xdr:row>0</xdr:row>
      <xdr:rowOff>133350</xdr:rowOff>
    </xdr:from>
    <xdr:to>
      <xdr:col>7</xdr:col>
      <xdr:colOff>733425</xdr:colOff>
      <xdr:row>8</xdr:row>
      <xdr:rowOff>0</xdr:rowOff>
    </xdr:to>
    <xdr:pic>
      <xdr:nvPicPr>
        <xdr:cNvPr id="4" name="Imagem 2" descr="\\192.168.1.248\publico\Secretaria\cabeçalho_brasão.jpg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2725" y="133350"/>
          <a:ext cx="5734050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19050</xdr:rowOff>
    </xdr:from>
    <xdr:ext cx="1238250" cy="219075"/>
    <xdr:grpSp>
      <xdr:nvGrpSpPr>
        <xdr:cNvPr id="5" name="Group 5">
          <a:extLst>
            <a:ext uri="{FF2B5EF4-FFF2-40B4-BE49-F238E27FC236}">
              <a16:creationId xmlns:a16="http://schemas.microsoft.com/office/drawing/2014/main" xmlns="" id="{00185865-BAF6-4325-A99D-D2E3F80D75CE}"/>
            </a:ext>
          </a:extLst>
        </xdr:cNvPr>
        <xdr:cNvGrpSpPr>
          <a:grpSpLocks/>
        </xdr:cNvGrpSpPr>
      </xdr:nvGrpSpPr>
      <xdr:grpSpPr>
        <a:xfrm>
          <a:off x="38100" y="19050"/>
          <a:ext cx="1238250" cy="219075"/>
          <a:chOff x="0" y="0"/>
          <a:chExt cx="1234440" cy="215900"/>
        </a:xfrm>
      </xdr:grpSpPr>
      <xdr:sp macro="" textlink="">
        <xdr:nvSpPr>
          <xdr:cNvPr id="6" name="Shape 6">
            <a:extLst>
              <a:ext uri="{FF2B5EF4-FFF2-40B4-BE49-F238E27FC236}">
                <a16:creationId xmlns:a16="http://schemas.microsoft.com/office/drawing/2014/main" xmlns="" id="{F2D25FAE-8759-4CEE-B3ED-EAB17635ACC6}"/>
              </a:ext>
            </a:extLst>
          </xdr:cNvPr>
          <xdr:cNvSpPr/>
        </xdr:nvSpPr>
        <xdr:spPr>
          <a:xfrm>
            <a:off x="0" y="4"/>
            <a:ext cx="1234440" cy="215900"/>
          </a:xfrm>
          <a:custGeom>
            <a:avLst/>
            <a:gdLst/>
            <a:ahLst/>
            <a:cxnLst/>
            <a:rect l="0" t="0" r="0" b="0"/>
            <a:pathLst>
              <a:path w="1234440" h="215900">
                <a:moveTo>
                  <a:pt x="223608" y="7188"/>
                </a:moveTo>
                <a:lnTo>
                  <a:pt x="217639" y="4787"/>
                </a:lnTo>
                <a:lnTo>
                  <a:pt x="208699" y="4787"/>
                </a:lnTo>
                <a:lnTo>
                  <a:pt x="202742" y="2400"/>
                </a:lnTo>
                <a:lnTo>
                  <a:pt x="193789" y="0"/>
                </a:lnTo>
                <a:lnTo>
                  <a:pt x="134162" y="0"/>
                </a:lnTo>
                <a:lnTo>
                  <a:pt x="80492" y="16776"/>
                </a:lnTo>
                <a:lnTo>
                  <a:pt x="38747" y="47929"/>
                </a:lnTo>
                <a:lnTo>
                  <a:pt x="8940" y="86283"/>
                </a:lnTo>
                <a:lnTo>
                  <a:pt x="0" y="131826"/>
                </a:lnTo>
                <a:lnTo>
                  <a:pt x="5956" y="151003"/>
                </a:lnTo>
                <a:lnTo>
                  <a:pt x="26822" y="186944"/>
                </a:lnTo>
                <a:lnTo>
                  <a:pt x="65582" y="208521"/>
                </a:lnTo>
                <a:lnTo>
                  <a:pt x="89446" y="215709"/>
                </a:lnTo>
                <a:lnTo>
                  <a:pt x="149072" y="215709"/>
                </a:lnTo>
                <a:lnTo>
                  <a:pt x="160997" y="213309"/>
                </a:lnTo>
                <a:lnTo>
                  <a:pt x="169938" y="213309"/>
                </a:lnTo>
                <a:lnTo>
                  <a:pt x="178879" y="210921"/>
                </a:lnTo>
                <a:lnTo>
                  <a:pt x="184848" y="208521"/>
                </a:lnTo>
                <a:lnTo>
                  <a:pt x="202742" y="129425"/>
                </a:lnTo>
                <a:lnTo>
                  <a:pt x="196773" y="134226"/>
                </a:lnTo>
                <a:lnTo>
                  <a:pt x="190804" y="136613"/>
                </a:lnTo>
                <a:lnTo>
                  <a:pt x="181864" y="141414"/>
                </a:lnTo>
                <a:lnTo>
                  <a:pt x="175895" y="143814"/>
                </a:lnTo>
                <a:lnTo>
                  <a:pt x="166954" y="146202"/>
                </a:lnTo>
                <a:lnTo>
                  <a:pt x="160997" y="148602"/>
                </a:lnTo>
                <a:lnTo>
                  <a:pt x="134162" y="148602"/>
                </a:lnTo>
                <a:lnTo>
                  <a:pt x="125222" y="146202"/>
                </a:lnTo>
                <a:lnTo>
                  <a:pt x="116268" y="141414"/>
                </a:lnTo>
                <a:lnTo>
                  <a:pt x="104355" y="131826"/>
                </a:lnTo>
                <a:lnTo>
                  <a:pt x="98374" y="117449"/>
                </a:lnTo>
                <a:lnTo>
                  <a:pt x="98374" y="107861"/>
                </a:lnTo>
                <a:lnTo>
                  <a:pt x="128193" y="74307"/>
                </a:lnTo>
                <a:lnTo>
                  <a:pt x="149072" y="67106"/>
                </a:lnTo>
                <a:lnTo>
                  <a:pt x="166954" y="67106"/>
                </a:lnTo>
                <a:lnTo>
                  <a:pt x="175895" y="69507"/>
                </a:lnTo>
                <a:lnTo>
                  <a:pt x="181864" y="69507"/>
                </a:lnTo>
                <a:lnTo>
                  <a:pt x="187833" y="71907"/>
                </a:lnTo>
                <a:lnTo>
                  <a:pt x="193789" y="76695"/>
                </a:lnTo>
                <a:lnTo>
                  <a:pt x="199758" y="79095"/>
                </a:lnTo>
                <a:lnTo>
                  <a:pt x="211670" y="88684"/>
                </a:lnTo>
                <a:lnTo>
                  <a:pt x="223608" y="7188"/>
                </a:lnTo>
                <a:close/>
              </a:path>
              <a:path w="1234440" h="215900">
                <a:moveTo>
                  <a:pt x="488962" y="213309"/>
                </a:moveTo>
                <a:lnTo>
                  <a:pt x="482257" y="186944"/>
                </a:lnTo>
                <a:lnTo>
                  <a:pt x="469442" y="136613"/>
                </a:lnTo>
                <a:lnTo>
                  <a:pt x="452983" y="71907"/>
                </a:lnTo>
                <a:lnTo>
                  <a:pt x="435292" y="2400"/>
                </a:lnTo>
                <a:lnTo>
                  <a:pt x="375666" y="2400"/>
                </a:lnTo>
                <a:lnTo>
                  <a:pt x="375666" y="136613"/>
                </a:lnTo>
                <a:lnTo>
                  <a:pt x="339877" y="136613"/>
                </a:lnTo>
                <a:lnTo>
                  <a:pt x="369697" y="71907"/>
                </a:lnTo>
                <a:lnTo>
                  <a:pt x="372681" y="71907"/>
                </a:lnTo>
                <a:lnTo>
                  <a:pt x="372681" y="100672"/>
                </a:lnTo>
                <a:lnTo>
                  <a:pt x="375666" y="136613"/>
                </a:lnTo>
                <a:lnTo>
                  <a:pt x="375666" y="2400"/>
                </a:lnTo>
                <a:lnTo>
                  <a:pt x="330936" y="2400"/>
                </a:lnTo>
                <a:lnTo>
                  <a:pt x="196773" y="213309"/>
                </a:lnTo>
                <a:lnTo>
                  <a:pt x="298145" y="213309"/>
                </a:lnTo>
                <a:lnTo>
                  <a:pt x="313055" y="186944"/>
                </a:lnTo>
                <a:lnTo>
                  <a:pt x="384606" y="186944"/>
                </a:lnTo>
                <a:lnTo>
                  <a:pt x="387591" y="213309"/>
                </a:lnTo>
                <a:lnTo>
                  <a:pt x="488962" y="213309"/>
                </a:lnTo>
                <a:close/>
              </a:path>
              <a:path w="1234440" h="215900">
                <a:moveTo>
                  <a:pt x="641019" y="2400"/>
                </a:moveTo>
                <a:lnTo>
                  <a:pt x="545604" y="2400"/>
                </a:lnTo>
                <a:lnTo>
                  <a:pt x="503872" y="213309"/>
                </a:lnTo>
                <a:lnTo>
                  <a:pt x="599274" y="213309"/>
                </a:lnTo>
                <a:lnTo>
                  <a:pt x="641019" y="2400"/>
                </a:lnTo>
                <a:close/>
              </a:path>
              <a:path w="1234440" h="215900">
                <a:moveTo>
                  <a:pt x="1234300" y="213309"/>
                </a:moveTo>
                <a:lnTo>
                  <a:pt x="1227594" y="186944"/>
                </a:lnTo>
                <a:lnTo>
                  <a:pt x="1214793" y="136613"/>
                </a:lnTo>
                <a:lnTo>
                  <a:pt x="1198333" y="71907"/>
                </a:lnTo>
                <a:lnTo>
                  <a:pt x="1180642" y="2400"/>
                </a:lnTo>
                <a:lnTo>
                  <a:pt x="1121029" y="2400"/>
                </a:lnTo>
                <a:lnTo>
                  <a:pt x="1121029" y="136613"/>
                </a:lnTo>
                <a:lnTo>
                  <a:pt x="1082294" y="136613"/>
                </a:lnTo>
                <a:lnTo>
                  <a:pt x="1112062" y="71907"/>
                </a:lnTo>
                <a:lnTo>
                  <a:pt x="1118019" y="71907"/>
                </a:lnTo>
                <a:lnTo>
                  <a:pt x="1118019" y="100672"/>
                </a:lnTo>
                <a:lnTo>
                  <a:pt x="1121029" y="136613"/>
                </a:lnTo>
                <a:lnTo>
                  <a:pt x="1121029" y="2400"/>
                </a:lnTo>
                <a:lnTo>
                  <a:pt x="1076350" y="2400"/>
                </a:lnTo>
                <a:lnTo>
                  <a:pt x="942111" y="213309"/>
                </a:lnTo>
                <a:lnTo>
                  <a:pt x="1043482" y="213309"/>
                </a:lnTo>
                <a:lnTo>
                  <a:pt x="1055471" y="186944"/>
                </a:lnTo>
                <a:lnTo>
                  <a:pt x="1126985" y="186944"/>
                </a:lnTo>
                <a:lnTo>
                  <a:pt x="1132941" y="213309"/>
                </a:lnTo>
                <a:lnTo>
                  <a:pt x="1234300" y="213309"/>
                </a:lnTo>
                <a:close/>
              </a:path>
            </a:pathLst>
          </a:custGeom>
          <a:solidFill>
            <a:srgbClr val="1F1A17"/>
          </a:solidFill>
        </xdr:spPr>
      </xdr:sp>
      <xdr:pic>
        <xdr:nvPicPr>
          <xdr:cNvPr id="7" name="image1.png">
            <a:extLst>
              <a:ext uri="{FF2B5EF4-FFF2-40B4-BE49-F238E27FC236}">
                <a16:creationId xmlns:a16="http://schemas.microsoft.com/office/drawing/2014/main" xmlns="" id="{F702CA6E-0023-42E8-A540-14B06866991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623131" y="2392"/>
            <a:ext cx="366694" cy="210919"/>
          </a:xfrm>
          <a:prstGeom prst="rect">
            <a:avLst/>
          </a:prstGeom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19050</xdr:rowOff>
    </xdr:from>
    <xdr:ext cx="1238250" cy="219075"/>
    <xdr:grpSp>
      <xdr:nvGrpSpPr>
        <xdr:cNvPr id="8" name="Group 8">
          <a:extLst>
            <a:ext uri="{FF2B5EF4-FFF2-40B4-BE49-F238E27FC236}">
              <a16:creationId xmlns:a16="http://schemas.microsoft.com/office/drawing/2014/main" xmlns="" id="{30B54919-CA65-4B3D-BF57-50EE3359B47F}"/>
            </a:ext>
          </a:extLst>
        </xdr:cNvPr>
        <xdr:cNvGrpSpPr>
          <a:grpSpLocks/>
        </xdr:cNvGrpSpPr>
      </xdr:nvGrpSpPr>
      <xdr:grpSpPr>
        <a:xfrm>
          <a:off x="38100" y="19050"/>
          <a:ext cx="1238250" cy="219075"/>
          <a:chOff x="0" y="0"/>
          <a:chExt cx="1234440" cy="215900"/>
        </a:xfrm>
      </xdr:grpSpPr>
      <xdr:sp macro="" textlink="">
        <xdr:nvSpPr>
          <xdr:cNvPr id="9" name="Shape 9">
            <a:extLst>
              <a:ext uri="{FF2B5EF4-FFF2-40B4-BE49-F238E27FC236}">
                <a16:creationId xmlns:a16="http://schemas.microsoft.com/office/drawing/2014/main" xmlns="" id="{E38AFD50-82AD-495E-ACB5-525F74386FD1}"/>
              </a:ext>
            </a:extLst>
          </xdr:cNvPr>
          <xdr:cNvSpPr/>
        </xdr:nvSpPr>
        <xdr:spPr>
          <a:xfrm>
            <a:off x="0" y="4"/>
            <a:ext cx="1234440" cy="215900"/>
          </a:xfrm>
          <a:custGeom>
            <a:avLst/>
            <a:gdLst/>
            <a:ahLst/>
            <a:cxnLst/>
            <a:rect l="0" t="0" r="0" b="0"/>
            <a:pathLst>
              <a:path w="1234440" h="215900">
                <a:moveTo>
                  <a:pt x="223608" y="7188"/>
                </a:moveTo>
                <a:lnTo>
                  <a:pt x="217639" y="4787"/>
                </a:lnTo>
                <a:lnTo>
                  <a:pt x="208699" y="4787"/>
                </a:lnTo>
                <a:lnTo>
                  <a:pt x="202742" y="2400"/>
                </a:lnTo>
                <a:lnTo>
                  <a:pt x="193789" y="0"/>
                </a:lnTo>
                <a:lnTo>
                  <a:pt x="134162" y="0"/>
                </a:lnTo>
                <a:lnTo>
                  <a:pt x="80492" y="16776"/>
                </a:lnTo>
                <a:lnTo>
                  <a:pt x="38747" y="47929"/>
                </a:lnTo>
                <a:lnTo>
                  <a:pt x="8940" y="86283"/>
                </a:lnTo>
                <a:lnTo>
                  <a:pt x="0" y="131826"/>
                </a:lnTo>
                <a:lnTo>
                  <a:pt x="5956" y="151003"/>
                </a:lnTo>
                <a:lnTo>
                  <a:pt x="26822" y="186944"/>
                </a:lnTo>
                <a:lnTo>
                  <a:pt x="65582" y="208521"/>
                </a:lnTo>
                <a:lnTo>
                  <a:pt x="89446" y="215709"/>
                </a:lnTo>
                <a:lnTo>
                  <a:pt x="149072" y="215709"/>
                </a:lnTo>
                <a:lnTo>
                  <a:pt x="160997" y="213309"/>
                </a:lnTo>
                <a:lnTo>
                  <a:pt x="169938" y="213309"/>
                </a:lnTo>
                <a:lnTo>
                  <a:pt x="178879" y="210921"/>
                </a:lnTo>
                <a:lnTo>
                  <a:pt x="184848" y="208521"/>
                </a:lnTo>
                <a:lnTo>
                  <a:pt x="202742" y="129425"/>
                </a:lnTo>
                <a:lnTo>
                  <a:pt x="196773" y="134226"/>
                </a:lnTo>
                <a:lnTo>
                  <a:pt x="190804" y="136613"/>
                </a:lnTo>
                <a:lnTo>
                  <a:pt x="181864" y="141414"/>
                </a:lnTo>
                <a:lnTo>
                  <a:pt x="175895" y="143814"/>
                </a:lnTo>
                <a:lnTo>
                  <a:pt x="166954" y="146202"/>
                </a:lnTo>
                <a:lnTo>
                  <a:pt x="160997" y="148602"/>
                </a:lnTo>
                <a:lnTo>
                  <a:pt x="134162" y="148602"/>
                </a:lnTo>
                <a:lnTo>
                  <a:pt x="125222" y="146202"/>
                </a:lnTo>
                <a:lnTo>
                  <a:pt x="116268" y="141414"/>
                </a:lnTo>
                <a:lnTo>
                  <a:pt x="104355" y="131826"/>
                </a:lnTo>
                <a:lnTo>
                  <a:pt x="98374" y="117449"/>
                </a:lnTo>
                <a:lnTo>
                  <a:pt x="98374" y="107861"/>
                </a:lnTo>
                <a:lnTo>
                  <a:pt x="128193" y="74307"/>
                </a:lnTo>
                <a:lnTo>
                  <a:pt x="149072" y="67106"/>
                </a:lnTo>
                <a:lnTo>
                  <a:pt x="166954" y="67106"/>
                </a:lnTo>
                <a:lnTo>
                  <a:pt x="175895" y="69507"/>
                </a:lnTo>
                <a:lnTo>
                  <a:pt x="181864" y="69507"/>
                </a:lnTo>
                <a:lnTo>
                  <a:pt x="187833" y="71907"/>
                </a:lnTo>
                <a:lnTo>
                  <a:pt x="193789" y="76695"/>
                </a:lnTo>
                <a:lnTo>
                  <a:pt x="199758" y="79095"/>
                </a:lnTo>
                <a:lnTo>
                  <a:pt x="211670" y="88684"/>
                </a:lnTo>
                <a:lnTo>
                  <a:pt x="223608" y="7188"/>
                </a:lnTo>
                <a:close/>
              </a:path>
              <a:path w="1234440" h="215900">
                <a:moveTo>
                  <a:pt x="488962" y="213309"/>
                </a:moveTo>
                <a:lnTo>
                  <a:pt x="482257" y="186944"/>
                </a:lnTo>
                <a:lnTo>
                  <a:pt x="469442" y="136613"/>
                </a:lnTo>
                <a:lnTo>
                  <a:pt x="452983" y="71907"/>
                </a:lnTo>
                <a:lnTo>
                  <a:pt x="435292" y="2400"/>
                </a:lnTo>
                <a:lnTo>
                  <a:pt x="375666" y="2400"/>
                </a:lnTo>
                <a:lnTo>
                  <a:pt x="375666" y="136613"/>
                </a:lnTo>
                <a:lnTo>
                  <a:pt x="339877" y="136613"/>
                </a:lnTo>
                <a:lnTo>
                  <a:pt x="369697" y="71907"/>
                </a:lnTo>
                <a:lnTo>
                  <a:pt x="372681" y="71907"/>
                </a:lnTo>
                <a:lnTo>
                  <a:pt x="372681" y="100672"/>
                </a:lnTo>
                <a:lnTo>
                  <a:pt x="375666" y="136613"/>
                </a:lnTo>
                <a:lnTo>
                  <a:pt x="375666" y="2400"/>
                </a:lnTo>
                <a:lnTo>
                  <a:pt x="330936" y="2400"/>
                </a:lnTo>
                <a:lnTo>
                  <a:pt x="196773" y="213309"/>
                </a:lnTo>
                <a:lnTo>
                  <a:pt x="298145" y="213309"/>
                </a:lnTo>
                <a:lnTo>
                  <a:pt x="313055" y="186944"/>
                </a:lnTo>
                <a:lnTo>
                  <a:pt x="384606" y="186944"/>
                </a:lnTo>
                <a:lnTo>
                  <a:pt x="387591" y="213309"/>
                </a:lnTo>
                <a:lnTo>
                  <a:pt x="488962" y="213309"/>
                </a:lnTo>
                <a:close/>
              </a:path>
              <a:path w="1234440" h="215900">
                <a:moveTo>
                  <a:pt x="641019" y="2400"/>
                </a:moveTo>
                <a:lnTo>
                  <a:pt x="545604" y="2400"/>
                </a:lnTo>
                <a:lnTo>
                  <a:pt x="503872" y="213309"/>
                </a:lnTo>
                <a:lnTo>
                  <a:pt x="599274" y="213309"/>
                </a:lnTo>
                <a:lnTo>
                  <a:pt x="641019" y="2400"/>
                </a:lnTo>
                <a:close/>
              </a:path>
              <a:path w="1234440" h="215900">
                <a:moveTo>
                  <a:pt x="1234300" y="213309"/>
                </a:moveTo>
                <a:lnTo>
                  <a:pt x="1227594" y="186944"/>
                </a:lnTo>
                <a:lnTo>
                  <a:pt x="1214793" y="136613"/>
                </a:lnTo>
                <a:lnTo>
                  <a:pt x="1198333" y="71907"/>
                </a:lnTo>
                <a:lnTo>
                  <a:pt x="1180642" y="2400"/>
                </a:lnTo>
                <a:lnTo>
                  <a:pt x="1121029" y="2400"/>
                </a:lnTo>
                <a:lnTo>
                  <a:pt x="1121029" y="136613"/>
                </a:lnTo>
                <a:lnTo>
                  <a:pt x="1082294" y="136613"/>
                </a:lnTo>
                <a:lnTo>
                  <a:pt x="1112062" y="71907"/>
                </a:lnTo>
                <a:lnTo>
                  <a:pt x="1118019" y="71907"/>
                </a:lnTo>
                <a:lnTo>
                  <a:pt x="1118019" y="100672"/>
                </a:lnTo>
                <a:lnTo>
                  <a:pt x="1121029" y="136613"/>
                </a:lnTo>
                <a:lnTo>
                  <a:pt x="1121029" y="2400"/>
                </a:lnTo>
                <a:lnTo>
                  <a:pt x="1076350" y="2400"/>
                </a:lnTo>
                <a:lnTo>
                  <a:pt x="942111" y="213309"/>
                </a:lnTo>
                <a:lnTo>
                  <a:pt x="1043482" y="213309"/>
                </a:lnTo>
                <a:lnTo>
                  <a:pt x="1055471" y="186944"/>
                </a:lnTo>
                <a:lnTo>
                  <a:pt x="1126985" y="186944"/>
                </a:lnTo>
                <a:lnTo>
                  <a:pt x="1132941" y="213309"/>
                </a:lnTo>
                <a:lnTo>
                  <a:pt x="1234300" y="213309"/>
                </a:lnTo>
                <a:close/>
              </a:path>
            </a:pathLst>
          </a:custGeom>
          <a:solidFill>
            <a:srgbClr val="1F1A17"/>
          </a:solidFill>
        </xdr:spPr>
      </xdr:sp>
      <xdr:pic>
        <xdr:nvPicPr>
          <xdr:cNvPr id="10" name="image1.png">
            <a:extLst>
              <a:ext uri="{FF2B5EF4-FFF2-40B4-BE49-F238E27FC236}">
                <a16:creationId xmlns:a16="http://schemas.microsoft.com/office/drawing/2014/main" xmlns="" id="{5066C2A1-6F62-40A0-829C-4E3FE7766FA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623131" y="2392"/>
            <a:ext cx="366694" cy="210919"/>
          </a:xfrm>
          <a:prstGeom prst="rect">
            <a:avLst/>
          </a:prstGeom>
        </xdr:spPr>
      </xdr:pic>
    </xdr:grp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19050</xdr:rowOff>
    </xdr:from>
    <xdr:ext cx="1238250" cy="219075"/>
    <xdr:grpSp>
      <xdr:nvGrpSpPr>
        <xdr:cNvPr id="11" name="Group 11">
          <a:extLst>
            <a:ext uri="{FF2B5EF4-FFF2-40B4-BE49-F238E27FC236}">
              <a16:creationId xmlns:a16="http://schemas.microsoft.com/office/drawing/2014/main" xmlns="" id="{A3EB502C-AC44-40EC-A753-2AD69ACB4532}"/>
            </a:ext>
          </a:extLst>
        </xdr:cNvPr>
        <xdr:cNvGrpSpPr>
          <a:grpSpLocks/>
        </xdr:cNvGrpSpPr>
      </xdr:nvGrpSpPr>
      <xdr:grpSpPr>
        <a:xfrm>
          <a:off x="38100" y="19050"/>
          <a:ext cx="1238250" cy="219075"/>
          <a:chOff x="0" y="0"/>
          <a:chExt cx="1234440" cy="215900"/>
        </a:xfrm>
      </xdr:grpSpPr>
      <xdr:sp macro="" textlink="">
        <xdr:nvSpPr>
          <xdr:cNvPr id="12" name="Shape 12">
            <a:extLst>
              <a:ext uri="{FF2B5EF4-FFF2-40B4-BE49-F238E27FC236}">
                <a16:creationId xmlns:a16="http://schemas.microsoft.com/office/drawing/2014/main" xmlns="" id="{D689794C-A9EF-47A9-8E40-B72174E616D1}"/>
              </a:ext>
            </a:extLst>
          </xdr:cNvPr>
          <xdr:cNvSpPr/>
        </xdr:nvSpPr>
        <xdr:spPr>
          <a:xfrm>
            <a:off x="0" y="4"/>
            <a:ext cx="1234440" cy="215900"/>
          </a:xfrm>
          <a:custGeom>
            <a:avLst/>
            <a:gdLst/>
            <a:ahLst/>
            <a:cxnLst/>
            <a:rect l="0" t="0" r="0" b="0"/>
            <a:pathLst>
              <a:path w="1234440" h="215900">
                <a:moveTo>
                  <a:pt x="223608" y="7188"/>
                </a:moveTo>
                <a:lnTo>
                  <a:pt x="217639" y="4787"/>
                </a:lnTo>
                <a:lnTo>
                  <a:pt x="208699" y="4787"/>
                </a:lnTo>
                <a:lnTo>
                  <a:pt x="202742" y="2400"/>
                </a:lnTo>
                <a:lnTo>
                  <a:pt x="193789" y="0"/>
                </a:lnTo>
                <a:lnTo>
                  <a:pt x="134162" y="0"/>
                </a:lnTo>
                <a:lnTo>
                  <a:pt x="80492" y="16776"/>
                </a:lnTo>
                <a:lnTo>
                  <a:pt x="38747" y="47929"/>
                </a:lnTo>
                <a:lnTo>
                  <a:pt x="8940" y="86283"/>
                </a:lnTo>
                <a:lnTo>
                  <a:pt x="0" y="131826"/>
                </a:lnTo>
                <a:lnTo>
                  <a:pt x="5956" y="151003"/>
                </a:lnTo>
                <a:lnTo>
                  <a:pt x="26822" y="186944"/>
                </a:lnTo>
                <a:lnTo>
                  <a:pt x="65582" y="208521"/>
                </a:lnTo>
                <a:lnTo>
                  <a:pt x="89446" y="215709"/>
                </a:lnTo>
                <a:lnTo>
                  <a:pt x="149072" y="215709"/>
                </a:lnTo>
                <a:lnTo>
                  <a:pt x="160997" y="213309"/>
                </a:lnTo>
                <a:lnTo>
                  <a:pt x="169938" y="213309"/>
                </a:lnTo>
                <a:lnTo>
                  <a:pt x="178879" y="210921"/>
                </a:lnTo>
                <a:lnTo>
                  <a:pt x="184848" y="208521"/>
                </a:lnTo>
                <a:lnTo>
                  <a:pt x="202742" y="129425"/>
                </a:lnTo>
                <a:lnTo>
                  <a:pt x="196773" y="134226"/>
                </a:lnTo>
                <a:lnTo>
                  <a:pt x="190804" y="136613"/>
                </a:lnTo>
                <a:lnTo>
                  <a:pt x="181864" y="141414"/>
                </a:lnTo>
                <a:lnTo>
                  <a:pt x="175895" y="143814"/>
                </a:lnTo>
                <a:lnTo>
                  <a:pt x="166954" y="146202"/>
                </a:lnTo>
                <a:lnTo>
                  <a:pt x="160997" y="148602"/>
                </a:lnTo>
                <a:lnTo>
                  <a:pt x="134162" y="148602"/>
                </a:lnTo>
                <a:lnTo>
                  <a:pt x="125222" y="146202"/>
                </a:lnTo>
                <a:lnTo>
                  <a:pt x="116268" y="141414"/>
                </a:lnTo>
                <a:lnTo>
                  <a:pt x="104355" y="131826"/>
                </a:lnTo>
                <a:lnTo>
                  <a:pt x="98374" y="117449"/>
                </a:lnTo>
                <a:lnTo>
                  <a:pt x="98374" y="107861"/>
                </a:lnTo>
                <a:lnTo>
                  <a:pt x="128193" y="74307"/>
                </a:lnTo>
                <a:lnTo>
                  <a:pt x="149072" y="67106"/>
                </a:lnTo>
                <a:lnTo>
                  <a:pt x="166954" y="67106"/>
                </a:lnTo>
                <a:lnTo>
                  <a:pt x="175895" y="69507"/>
                </a:lnTo>
                <a:lnTo>
                  <a:pt x="181864" y="69507"/>
                </a:lnTo>
                <a:lnTo>
                  <a:pt x="187833" y="71907"/>
                </a:lnTo>
                <a:lnTo>
                  <a:pt x="193789" y="76695"/>
                </a:lnTo>
                <a:lnTo>
                  <a:pt x="199758" y="79095"/>
                </a:lnTo>
                <a:lnTo>
                  <a:pt x="211670" y="88684"/>
                </a:lnTo>
                <a:lnTo>
                  <a:pt x="223608" y="7188"/>
                </a:lnTo>
                <a:close/>
              </a:path>
              <a:path w="1234440" h="215900">
                <a:moveTo>
                  <a:pt x="488962" y="213309"/>
                </a:moveTo>
                <a:lnTo>
                  <a:pt x="482257" y="186944"/>
                </a:lnTo>
                <a:lnTo>
                  <a:pt x="469442" y="136613"/>
                </a:lnTo>
                <a:lnTo>
                  <a:pt x="452983" y="71907"/>
                </a:lnTo>
                <a:lnTo>
                  <a:pt x="435292" y="2400"/>
                </a:lnTo>
                <a:lnTo>
                  <a:pt x="375666" y="2400"/>
                </a:lnTo>
                <a:lnTo>
                  <a:pt x="375666" y="136613"/>
                </a:lnTo>
                <a:lnTo>
                  <a:pt x="339877" y="136613"/>
                </a:lnTo>
                <a:lnTo>
                  <a:pt x="369697" y="71907"/>
                </a:lnTo>
                <a:lnTo>
                  <a:pt x="372681" y="71907"/>
                </a:lnTo>
                <a:lnTo>
                  <a:pt x="372681" y="100672"/>
                </a:lnTo>
                <a:lnTo>
                  <a:pt x="375666" y="136613"/>
                </a:lnTo>
                <a:lnTo>
                  <a:pt x="375666" y="2400"/>
                </a:lnTo>
                <a:lnTo>
                  <a:pt x="330936" y="2400"/>
                </a:lnTo>
                <a:lnTo>
                  <a:pt x="196773" y="213309"/>
                </a:lnTo>
                <a:lnTo>
                  <a:pt x="298145" y="213309"/>
                </a:lnTo>
                <a:lnTo>
                  <a:pt x="313055" y="186944"/>
                </a:lnTo>
                <a:lnTo>
                  <a:pt x="384606" y="186944"/>
                </a:lnTo>
                <a:lnTo>
                  <a:pt x="387591" y="213309"/>
                </a:lnTo>
                <a:lnTo>
                  <a:pt x="488962" y="213309"/>
                </a:lnTo>
                <a:close/>
              </a:path>
              <a:path w="1234440" h="215900">
                <a:moveTo>
                  <a:pt x="641019" y="2400"/>
                </a:moveTo>
                <a:lnTo>
                  <a:pt x="545604" y="2400"/>
                </a:lnTo>
                <a:lnTo>
                  <a:pt x="503872" y="213309"/>
                </a:lnTo>
                <a:lnTo>
                  <a:pt x="599274" y="213309"/>
                </a:lnTo>
                <a:lnTo>
                  <a:pt x="641019" y="2400"/>
                </a:lnTo>
                <a:close/>
              </a:path>
              <a:path w="1234440" h="215900">
                <a:moveTo>
                  <a:pt x="1234300" y="213309"/>
                </a:moveTo>
                <a:lnTo>
                  <a:pt x="1227594" y="186944"/>
                </a:lnTo>
                <a:lnTo>
                  <a:pt x="1214793" y="136613"/>
                </a:lnTo>
                <a:lnTo>
                  <a:pt x="1198333" y="71907"/>
                </a:lnTo>
                <a:lnTo>
                  <a:pt x="1180642" y="2400"/>
                </a:lnTo>
                <a:lnTo>
                  <a:pt x="1121029" y="2400"/>
                </a:lnTo>
                <a:lnTo>
                  <a:pt x="1121029" y="136613"/>
                </a:lnTo>
                <a:lnTo>
                  <a:pt x="1082294" y="136613"/>
                </a:lnTo>
                <a:lnTo>
                  <a:pt x="1112062" y="71907"/>
                </a:lnTo>
                <a:lnTo>
                  <a:pt x="1118019" y="71907"/>
                </a:lnTo>
                <a:lnTo>
                  <a:pt x="1118019" y="100672"/>
                </a:lnTo>
                <a:lnTo>
                  <a:pt x="1121029" y="136613"/>
                </a:lnTo>
                <a:lnTo>
                  <a:pt x="1121029" y="2400"/>
                </a:lnTo>
                <a:lnTo>
                  <a:pt x="1076350" y="2400"/>
                </a:lnTo>
                <a:lnTo>
                  <a:pt x="942111" y="213309"/>
                </a:lnTo>
                <a:lnTo>
                  <a:pt x="1043482" y="213309"/>
                </a:lnTo>
                <a:lnTo>
                  <a:pt x="1055471" y="186944"/>
                </a:lnTo>
                <a:lnTo>
                  <a:pt x="1126985" y="186944"/>
                </a:lnTo>
                <a:lnTo>
                  <a:pt x="1132941" y="213309"/>
                </a:lnTo>
                <a:lnTo>
                  <a:pt x="1234300" y="213309"/>
                </a:lnTo>
                <a:close/>
              </a:path>
            </a:pathLst>
          </a:custGeom>
          <a:solidFill>
            <a:srgbClr val="1F1A17"/>
          </a:solidFill>
        </xdr:spPr>
      </xdr:sp>
      <xdr:pic>
        <xdr:nvPicPr>
          <xdr:cNvPr id="13" name="image1.png">
            <a:extLst>
              <a:ext uri="{FF2B5EF4-FFF2-40B4-BE49-F238E27FC236}">
                <a16:creationId xmlns:a16="http://schemas.microsoft.com/office/drawing/2014/main" xmlns="" id="{B2CFBAE7-CE47-444A-AB6B-A8CD138EDED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623131" y="2392"/>
            <a:ext cx="366694" cy="210919"/>
          </a:xfrm>
          <a:prstGeom prst="rect">
            <a:avLst/>
          </a:prstGeom>
        </xdr:spPr>
      </xdr:pic>
    </xdr:grp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19050</xdr:rowOff>
    </xdr:from>
    <xdr:ext cx="1238250" cy="219075"/>
    <xdr:grpSp>
      <xdr:nvGrpSpPr>
        <xdr:cNvPr id="14" name="Group 14">
          <a:extLst>
            <a:ext uri="{FF2B5EF4-FFF2-40B4-BE49-F238E27FC236}">
              <a16:creationId xmlns:a16="http://schemas.microsoft.com/office/drawing/2014/main" xmlns="" id="{DE97B4A7-954B-4F47-8A86-E6A4C2CCC662}"/>
            </a:ext>
          </a:extLst>
        </xdr:cNvPr>
        <xdr:cNvGrpSpPr>
          <a:grpSpLocks/>
        </xdr:cNvGrpSpPr>
      </xdr:nvGrpSpPr>
      <xdr:grpSpPr>
        <a:xfrm>
          <a:off x="38100" y="19050"/>
          <a:ext cx="1238250" cy="219075"/>
          <a:chOff x="0" y="0"/>
          <a:chExt cx="1234440" cy="215900"/>
        </a:xfrm>
      </xdr:grpSpPr>
      <xdr:sp macro="" textlink="">
        <xdr:nvSpPr>
          <xdr:cNvPr id="15" name="Shape 15">
            <a:extLst>
              <a:ext uri="{FF2B5EF4-FFF2-40B4-BE49-F238E27FC236}">
                <a16:creationId xmlns:a16="http://schemas.microsoft.com/office/drawing/2014/main" xmlns="" id="{9271CDA2-97EC-4982-963D-6C4106CA18E2}"/>
              </a:ext>
            </a:extLst>
          </xdr:cNvPr>
          <xdr:cNvSpPr/>
        </xdr:nvSpPr>
        <xdr:spPr>
          <a:xfrm>
            <a:off x="0" y="4"/>
            <a:ext cx="1234440" cy="215900"/>
          </a:xfrm>
          <a:custGeom>
            <a:avLst/>
            <a:gdLst/>
            <a:ahLst/>
            <a:cxnLst/>
            <a:rect l="0" t="0" r="0" b="0"/>
            <a:pathLst>
              <a:path w="1234440" h="215900">
                <a:moveTo>
                  <a:pt x="223608" y="7188"/>
                </a:moveTo>
                <a:lnTo>
                  <a:pt x="217639" y="4787"/>
                </a:lnTo>
                <a:lnTo>
                  <a:pt x="208699" y="4787"/>
                </a:lnTo>
                <a:lnTo>
                  <a:pt x="202742" y="2400"/>
                </a:lnTo>
                <a:lnTo>
                  <a:pt x="193789" y="0"/>
                </a:lnTo>
                <a:lnTo>
                  <a:pt x="134162" y="0"/>
                </a:lnTo>
                <a:lnTo>
                  <a:pt x="80492" y="16776"/>
                </a:lnTo>
                <a:lnTo>
                  <a:pt x="38747" y="47929"/>
                </a:lnTo>
                <a:lnTo>
                  <a:pt x="8940" y="86283"/>
                </a:lnTo>
                <a:lnTo>
                  <a:pt x="0" y="131826"/>
                </a:lnTo>
                <a:lnTo>
                  <a:pt x="5956" y="151003"/>
                </a:lnTo>
                <a:lnTo>
                  <a:pt x="26822" y="186944"/>
                </a:lnTo>
                <a:lnTo>
                  <a:pt x="65582" y="208521"/>
                </a:lnTo>
                <a:lnTo>
                  <a:pt x="89446" y="215709"/>
                </a:lnTo>
                <a:lnTo>
                  <a:pt x="149072" y="215709"/>
                </a:lnTo>
                <a:lnTo>
                  <a:pt x="160997" y="213309"/>
                </a:lnTo>
                <a:lnTo>
                  <a:pt x="169938" y="213309"/>
                </a:lnTo>
                <a:lnTo>
                  <a:pt x="178879" y="210921"/>
                </a:lnTo>
                <a:lnTo>
                  <a:pt x="184848" y="208521"/>
                </a:lnTo>
                <a:lnTo>
                  <a:pt x="202742" y="129425"/>
                </a:lnTo>
                <a:lnTo>
                  <a:pt x="196773" y="134226"/>
                </a:lnTo>
                <a:lnTo>
                  <a:pt x="190804" y="136613"/>
                </a:lnTo>
                <a:lnTo>
                  <a:pt x="181864" y="141414"/>
                </a:lnTo>
                <a:lnTo>
                  <a:pt x="175895" y="143814"/>
                </a:lnTo>
                <a:lnTo>
                  <a:pt x="166954" y="146202"/>
                </a:lnTo>
                <a:lnTo>
                  <a:pt x="160997" y="148602"/>
                </a:lnTo>
                <a:lnTo>
                  <a:pt x="134162" y="148602"/>
                </a:lnTo>
                <a:lnTo>
                  <a:pt x="125222" y="146202"/>
                </a:lnTo>
                <a:lnTo>
                  <a:pt x="116268" y="141414"/>
                </a:lnTo>
                <a:lnTo>
                  <a:pt x="104355" y="131826"/>
                </a:lnTo>
                <a:lnTo>
                  <a:pt x="98374" y="117449"/>
                </a:lnTo>
                <a:lnTo>
                  <a:pt x="98374" y="107861"/>
                </a:lnTo>
                <a:lnTo>
                  <a:pt x="128193" y="74307"/>
                </a:lnTo>
                <a:lnTo>
                  <a:pt x="149072" y="67106"/>
                </a:lnTo>
                <a:lnTo>
                  <a:pt x="166954" y="67106"/>
                </a:lnTo>
                <a:lnTo>
                  <a:pt x="175895" y="69507"/>
                </a:lnTo>
                <a:lnTo>
                  <a:pt x="181864" y="69507"/>
                </a:lnTo>
                <a:lnTo>
                  <a:pt x="187833" y="71907"/>
                </a:lnTo>
                <a:lnTo>
                  <a:pt x="193789" y="76695"/>
                </a:lnTo>
                <a:lnTo>
                  <a:pt x="199758" y="79095"/>
                </a:lnTo>
                <a:lnTo>
                  <a:pt x="211670" y="88684"/>
                </a:lnTo>
                <a:lnTo>
                  <a:pt x="223608" y="7188"/>
                </a:lnTo>
                <a:close/>
              </a:path>
              <a:path w="1234440" h="215900">
                <a:moveTo>
                  <a:pt x="488962" y="213309"/>
                </a:moveTo>
                <a:lnTo>
                  <a:pt x="482257" y="186944"/>
                </a:lnTo>
                <a:lnTo>
                  <a:pt x="469442" y="136613"/>
                </a:lnTo>
                <a:lnTo>
                  <a:pt x="452983" y="71907"/>
                </a:lnTo>
                <a:lnTo>
                  <a:pt x="435292" y="2400"/>
                </a:lnTo>
                <a:lnTo>
                  <a:pt x="375666" y="2400"/>
                </a:lnTo>
                <a:lnTo>
                  <a:pt x="375666" y="136613"/>
                </a:lnTo>
                <a:lnTo>
                  <a:pt x="339877" y="136613"/>
                </a:lnTo>
                <a:lnTo>
                  <a:pt x="369697" y="71907"/>
                </a:lnTo>
                <a:lnTo>
                  <a:pt x="372681" y="71907"/>
                </a:lnTo>
                <a:lnTo>
                  <a:pt x="372681" y="100672"/>
                </a:lnTo>
                <a:lnTo>
                  <a:pt x="375666" y="136613"/>
                </a:lnTo>
                <a:lnTo>
                  <a:pt x="375666" y="2400"/>
                </a:lnTo>
                <a:lnTo>
                  <a:pt x="330936" y="2400"/>
                </a:lnTo>
                <a:lnTo>
                  <a:pt x="196773" y="213309"/>
                </a:lnTo>
                <a:lnTo>
                  <a:pt x="298145" y="213309"/>
                </a:lnTo>
                <a:lnTo>
                  <a:pt x="313055" y="186944"/>
                </a:lnTo>
                <a:lnTo>
                  <a:pt x="384606" y="186944"/>
                </a:lnTo>
                <a:lnTo>
                  <a:pt x="387591" y="213309"/>
                </a:lnTo>
                <a:lnTo>
                  <a:pt x="488962" y="213309"/>
                </a:lnTo>
                <a:close/>
              </a:path>
              <a:path w="1234440" h="215900">
                <a:moveTo>
                  <a:pt x="641019" y="2400"/>
                </a:moveTo>
                <a:lnTo>
                  <a:pt x="545604" y="2400"/>
                </a:lnTo>
                <a:lnTo>
                  <a:pt x="503872" y="213309"/>
                </a:lnTo>
                <a:lnTo>
                  <a:pt x="599274" y="213309"/>
                </a:lnTo>
                <a:lnTo>
                  <a:pt x="641019" y="2400"/>
                </a:lnTo>
                <a:close/>
              </a:path>
              <a:path w="1234440" h="215900">
                <a:moveTo>
                  <a:pt x="1234300" y="213309"/>
                </a:moveTo>
                <a:lnTo>
                  <a:pt x="1227594" y="186944"/>
                </a:lnTo>
                <a:lnTo>
                  <a:pt x="1214793" y="136613"/>
                </a:lnTo>
                <a:lnTo>
                  <a:pt x="1198333" y="71907"/>
                </a:lnTo>
                <a:lnTo>
                  <a:pt x="1180642" y="2400"/>
                </a:lnTo>
                <a:lnTo>
                  <a:pt x="1121029" y="2400"/>
                </a:lnTo>
                <a:lnTo>
                  <a:pt x="1121029" y="136613"/>
                </a:lnTo>
                <a:lnTo>
                  <a:pt x="1082294" y="136613"/>
                </a:lnTo>
                <a:lnTo>
                  <a:pt x="1112062" y="71907"/>
                </a:lnTo>
                <a:lnTo>
                  <a:pt x="1118019" y="71907"/>
                </a:lnTo>
                <a:lnTo>
                  <a:pt x="1118019" y="100672"/>
                </a:lnTo>
                <a:lnTo>
                  <a:pt x="1121029" y="136613"/>
                </a:lnTo>
                <a:lnTo>
                  <a:pt x="1121029" y="2400"/>
                </a:lnTo>
                <a:lnTo>
                  <a:pt x="1076350" y="2400"/>
                </a:lnTo>
                <a:lnTo>
                  <a:pt x="942111" y="213309"/>
                </a:lnTo>
                <a:lnTo>
                  <a:pt x="1043482" y="213309"/>
                </a:lnTo>
                <a:lnTo>
                  <a:pt x="1055471" y="186944"/>
                </a:lnTo>
                <a:lnTo>
                  <a:pt x="1126985" y="186944"/>
                </a:lnTo>
                <a:lnTo>
                  <a:pt x="1132941" y="213309"/>
                </a:lnTo>
                <a:lnTo>
                  <a:pt x="1234300" y="213309"/>
                </a:lnTo>
                <a:close/>
              </a:path>
            </a:pathLst>
          </a:custGeom>
          <a:solidFill>
            <a:srgbClr val="1F1A17"/>
          </a:solidFill>
        </xdr:spPr>
      </xdr:sp>
      <xdr:pic>
        <xdr:nvPicPr>
          <xdr:cNvPr id="16" name="image1.png">
            <a:extLst>
              <a:ext uri="{FF2B5EF4-FFF2-40B4-BE49-F238E27FC236}">
                <a16:creationId xmlns:a16="http://schemas.microsoft.com/office/drawing/2014/main" xmlns="" id="{2C65BC7E-8CA2-46D8-A810-AAF47A05AFE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623131" y="2392"/>
            <a:ext cx="366694" cy="210919"/>
          </a:xfrm>
          <a:prstGeom prst="rect">
            <a:avLst/>
          </a:prstGeom>
        </xdr:spPr>
      </xdr:pic>
    </xdr:grpSp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"/>
  <dimension ref="A1:A11"/>
  <sheetViews>
    <sheetView workbookViewId="0">
      <selection activeCell="A11" sqref="A11"/>
    </sheetView>
  </sheetViews>
  <sheetFormatPr defaultColWidth="9.33203125" defaultRowHeight="18.75" x14ac:dyDescent="0.2"/>
  <cols>
    <col min="1" max="1" width="114" style="121" bestFit="1" customWidth="1"/>
    <col min="2" max="16384" width="9.33203125" style="121"/>
  </cols>
  <sheetData>
    <row r="1" spans="1:1" x14ac:dyDescent="0.2">
      <c r="A1" s="124" t="s">
        <v>201</v>
      </c>
    </row>
    <row r="2" spans="1:1" ht="37.5" x14ac:dyDescent="0.2">
      <c r="A2" s="122" t="s">
        <v>240</v>
      </c>
    </row>
    <row r="3" spans="1:1" x14ac:dyDescent="0.2">
      <c r="A3" s="122" t="s">
        <v>239</v>
      </c>
    </row>
    <row r="4" spans="1:1" x14ac:dyDescent="0.2">
      <c r="A4" s="121" t="s">
        <v>205</v>
      </c>
    </row>
    <row r="5" spans="1:1" x14ac:dyDescent="0.2">
      <c r="A5" s="121" t="s">
        <v>206</v>
      </c>
    </row>
    <row r="6" spans="1:1" x14ac:dyDescent="0.2">
      <c r="A6" s="121" t="s">
        <v>207</v>
      </c>
    </row>
    <row r="7" spans="1:1" x14ac:dyDescent="0.2">
      <c r="A7" s="123" t="s">
        <v>204</v>
      </c>
    </row>
    <row r="8" spans="1:1" x14ac:dyDescent="0.2">
      <c r="A8" s="121" t="s">
        <v>208</v>
      </c>
    </row>
    <row r="9" spans="1:1" ht="37.5" x14ac:dyDescent="0.2">
      <c r="A9" s="122" t="s">
        <v>238</v>
      </c>
    </row>
    <row r="10" spans="1:1" ht="37.5" x14ac:dyDescent="0.2">
      <c r="A10" s="122" t="s">
        <v>203</v>
      </c>
    </row>
    <row r="11" spans="1:1" ht="37.5" x14ac:dyDescent="0.2">
      <c r="A11" s="122" t="s">
        <v>202</v>
      </c>
    </row>
  </sheetData>
  <sheetProtection algorithmName="SHA-512" hashValue="u0ip4Fy5z6o+jnEyeDPk8lXvn2a1Modd5jXiPKo5MUVG/fa+ThhV+/2N73dia8NmmkuWiwZ+M+W5Gr45An/XxQ==" saltValue="oqjis76jcKNcbqX/6Y9RPg==" spinCount="100000" sheet="1" objects="1" scenarios="1" selectLockedCells="1" pivotTables="0"/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2"/>
  <dimension ref="A1:J37"/>
  <sheetViews>
    <sheetView tabSelected="1" view="pageBreakPreview" zoomScale="120" zoomScaleNormal="120" zoomScaleSheetLayoutView="120" workbookViewId="0">
      <selection sqref="A1:J8"/>
    </sheetView>
  </sheetViews>
  <sheetFormatPr defaultColWidth="9.33203125" defaultRowHeight="12.75" x14ac:dyDescent="0.2"/>
  <cols>
    <col min="1" max="1" width="10.83203125" style="65" customWidth="1"/>
    <col min="2" max="2" width="17.83203125" style="65" customWidth="1"/>
    <col min="3" max="3" width="13.33203125" style="65" customWidth="1"/>
    <col min="4" max="4" width="62" style="65" customWidth="1"/>
    <col min="5" max="5" width="11.1640625" style="65" customWidth="1"/>
    <col min="6" max="6" width="15.1640625" style="65" bestFit="1" customWidth="1"/>
    <col min="7" max="8" width="21.6640625" style="65" customWidth="1"/>
    <col min="9" max="9" width="21.1640625" style="65" customWidth="1"/>
    <col min="10" max="10" width="23.33203125" style="65" customWidth="1"/>
    <col min="11" max="16384" width="9.33203125" style="65"/>
  </cols>
  <sheetData>
    <row r="1" spans="1:10" x14ac:dyDescent="0.2">
      <c r="A1" s="136" t="s">
        <v>184</v>
      </c>
      <c r="B1" s="136"/>
      <c r="C1" s="136"/>
      <c r="D1" s="136"/>
      <c r="E1" s="136"/>
      <c r="F1" s="136"/>
      <c r="G1" s="136"/>
      <c r="H1" s="136"/>
      <c r="I1" s="136"/>
      <c r="J1" s="136"/>
    </row>
    <row r="2" spans="1:10" x14ac:dyDescent="0.2">
      <c r="A2" s="136"/>
      <c r="B2" s="136"/>
      <c r="C2" s="136"/>
      <c r="D2" s="136"/>
      <c r="E2" s="136"/>
      <c r="F2" s="136"/>
      <c r="G2" s="136"/>
      <c r="H2" s="136"/>
      <c r="I2" s="136"/>
      <c r="J2" s="136"/>
    </row>
    <row r="3" spans="1:10" x14ac:dyDescent="0.2">
      <c r="A3" s="136"/>
      <c r="B3" s="136"/>
      <c r="C3" s="136"/>
      <c r="D3" s="136"/>
      <c r="E3" s="136"/>
      <c r="F3" s="136"/>
      <c r="G3" s="136"/>
      <c r="H3" s="136"/>
      <c r="I3" s="136"/>
      <c r="J3" s="136"/>
    </row>
    <row r="4" spans="1:10" x14ac:dyDescent="0.2">
      <c r="A4" s="136"/>
      <c r="B4" s="136"/>
      <c r="C4" s="136"/>
      <c r="D4" s="136"/>
      <c r="E4" s="136"/>
      <c r="F4" s="136"/>
      <c r="G4" s="136"/>
      <c r="H4" s="136"/>
      <c r="I4" s="136"/>
      <c r="J4" s="136"/>
    </row>
    <row r="5" spans="1:10" x14ac:dyDescent="0.2">
      <c r="A5" s="136"/>
      <c r="B5" s="136"/>
      <c r="C5" s="136"/>
      <c r="D5" s="136"/>
      <c r="E5" s="136"/>
      <c r="F5" s="136"/>
      <c r="G5" s="136"/>
      <c r="H5" s="136"/>
      <c r="I5" s="136"/>
      <c r="J5" s="136"/>
    </row>
    <row r="6" spans="1:10" x14ac:dyDescent="0.2">
      <c r="A6" s="136"/>
      <c r="B6" s="136"/>
      <c r="C6" s="136"/>
      <c r="D6" s="136"/>
      <c r="E6" s="136"/>
      <c r="F6" s="136"/>
      <c r="G6" s="136"/>
      <c r="H6" s="136"/>
      <c r="I6" s="136"/>
      <c r="J6" s="136"/>
    </row>
    <row r="7" spans="1:10" x14ac:dyDescent="0.2">
      <c r="A7" s="136"/>
      <c r="B7" s="136"/>
      <c r="C7" s="136"/>
      <c r="D7" s="136"/>
      <c r="E7" s="136"/>
      <c r="F7" s="136"/>
      <c r="G7" s="136"/>
      <c r="H7" s="136"/>
      <c r="I7" s="136"/>
      <c r="J7" s="136"/>
    </row>
    <row r="8" spans="1:10" x14ac:dyDescent="0.2">
      <c r="A8" s="137"/>
      <c r="B8" s="137"/>
      <c r="C8" s="137"/>
      <c r="D8" s="137"/>
      <c r="E8" s="137"/>
      <c r="F8" s="137"/>
      <c r="G8" s="137"/>
      <c r="H8" s="137"/>
      <c r="I8" s="137"/>
      <c r="J8" s="137"/>
    </row>
    <row r="9" spans="1:10" ht="18.75" customHeight="1" x14ac:dyDescent="0.2">
      <c r="A9" s="130" t="s">
        <v>235</v>
      </c>
      <c r="B9" s="131"/>
      <c r="C9" s="131"/>
      <c r="D9" s="131"/>
      <c r="E9" s="131"/>
      <c r="F9" s="131"/>
      <c r="G9" s="131"/>
      <c r="H9" s="131"/>
      <c r="I9" s="131"/>
      <c r="J9" s="132"/>
    </row>
    <row r="10" spans="1:10" ht="18.75" customHeight="1" x14ac:dyDescent="0.2">
      <c r="A10" s="133"/>
      <c r="B10" s="134"/>
      <c r="C10" s="134"/>
      <c r="D10" s="134"/>
      <c r="E10" s="134"/>
      <c r="F10" s="134"/>
      <c r="G10" s="134"/>
      <c r="H10" s="134"/>
      <c r="I10" s="134"/>
      <c r="J10" s="135"/>
    </row>
    <row r="11" spans="1:10" ht="18.75" x14ac:dyDescent="0.2">
      <c r="A11" s="140" t="s">
        <v>234</v>
      </c>
      <c r="B11" s="141"/>
      <c r="C11" s="141"/>
      <c r="D11" s="141"/>
      <c r="E11" s="141"/>
      <c r="F11" s="141"/>
      <c r="G11" s="141"/>
      <c r="H11" s="141"/>
      <c r="I11" s="141"/>
      <c r="J11" s="127" t="s">
        <v>237</v>
      </c>
    </row>
    <row r="12" spans="1:10" ht="18.75" x14ac:dyDescent="0.2">
      <c r="A12" s="140" t="s">
        <v>241</v>
      </c>
      <c r="B12" s="141"/>
      <c r="C12" s="141"/>
      <c r="D12" s="141"/>
      <c r="E12" s="141"/>
      <c r="F12" s="141"/>
      <c r="G12" s="141"/>
      <c r="H12" s="141"/>
      <c r="I12" s="141"/>
      <c r="J12" s="144">
        <v>0</v>
      </c>
    </row>
    <row r="13" spans="1:10" ht="18.75" x14ac:dyDescent="0.2">
      <c r="A13" s="142" t="s">
        <v>185</v>
      </c>
      <c r="B13" s="143"/>
      <c r="C13" s="143"/>
      <c r="D13" s="143"/>
      <c r="E13" s="143"/>
      <c r="F13" s="143"/>
      <c r="G13" s="143"/>
      <c r="H13" s="143"/>
      <c r="I13" s="143"/>
      <c r="J13" s="145"/>
    </row>
    <row r="14" spans="1:10" x14ac:dyDescent="0.2">
      <c r="A14" s="66"/>
      <c r="B14" s="66"/>
      <c r="C14" s="66"/>
      <c r="D14" s="66"/>
      <c r="E14" s="66"/>
      <c r="F14" s="66"/>
      <c r="G14" s="66"/>
      <c r="H14" s="66"/>
      <c r="I14" s="66"/>
      <c r="J14" s="128"/>
    </row>
    <row r="15" spans="1:10" ht="25.5" x14ac:dyDescent="0.2">
      <c r="A15" s="119" t="s">
        <v>171</v>
      </c>
      <c r="B15" s="119" t="s">
        <v>172</v>
      </c>
      <c r="C15" s="120" t="s">
        <v>173</v>
      </c>
      <c r="D15" s="119" t="s">
        <v>174</v>
      </c>
      <c r="E15" s="119" t="s">
        <v>175</v>
      </c>
      <c r="F15" s="120" t="s">
        <v>176</v>
      </c>
      <c r="G15" s="120" t="s">
        <v>236</v>
      </c>
      <c r="H15" s="120" t="s">
        <v>237</v>
      </c>
      <c r="I15" s="120" t="s">
        <v>177</v>
      </c>
      <c r="J15" s="120" t="s">
        <v>178</v>
      </c>
    </row>
    <row r="16" spans="1:10" x14ac:dyDescent="0.2">
      <c r="A16" s="138" t="s">
        <v>225</v>
      </c>
      <c r="B16" s="139"/>
      <c r="C16" s="139"/>
      <c r="D16" s="139"/>
      <c r="E16" s="93"/>
      <c r="F16" s="93"/>
      <c r="G16" s="93"/>
      <c r="H16" s="93"/>
      <c r="I16" s="93"/>
      <c r="J16" s="94">
        <f>SUM(J17+J20+J24+J27+J30)</f>
        <v>0</v>
      </c>
    </row>
    <row r="17" spans="1:10" x14ac:dyDescent="0.2">
      <c r="A17" s="95">
        <v>1</v>
      </c>
      <c r="B17" s="54"/>
      <c r="C17" s="54"/>
      <c r="D17" s="95" t="s">
        <v>215</v>
      </c>
      <c r="E17" s="54"/>
      <c r="F17" s="54"/>
      <c r="G17" s="96" t="s">
        <v>180</v>
      </c>
      <c r="H17" s="96"/>
      <c r="I17" s="96" t="s">
        <v>180</v>
      </c>
      <c r="J17" s="97">
        <f>SUM(J18:J19)</f>
        <v>0</v>
      </c>
    </row>
    <row r="18" spans="1:10" x14ac:dyDescent="0.2">
      <c r="A18" s="98" t="s">
        <v>209</v>
      </c>
      <c r="B18" s="99" t="s">
        <v>242</v>
      </c>
      <c r="C18" s="100" t="s">
        <v>243</v>
      </c>
      <c r="D18" s="101" t="s">
        <v>245</v>
      </c>
      <c r="E18" s="102" t="s">
        <v>182</v>
      </c>
      <c r="F18" s="103">
        <v>6</v>
      </c>
      <c r="G18" s="109">
        <v>0</v>
      </c>
      <c r="H18" s="126">
        <f>$J$12</f>
        <v>0</v>
      </c>
      <c r="I18" s="104">
        <f>ROUND(G18*(1+H18),2)</f>
        <v>0</v>
      </c>
      <c r="J18" s="104">
        <f>TRUNC(F18*I18,3)</f>
        <v>0</v>
      </c>
    </row>
    <row r="19" spans="1:10" ht="51" x14ac:dyDescent="0.2">
      <c r="A19" s="98" t="s">
        <v>210</v>
      </c>
      <c r="B19" s="99" t="s">
        <v>181</v>
      </c>
      <c r="C19" s="105">
        <v>10778</v>
      </c>
      <c r="D19" s="101" t="s">
        <v>244</v>
      </c>
      <c r="E19" s="102" t="s">
        <v>211</v>
      </c>
      <c r="F19" s="103">
        <v>5</v>
      </c>
      <c r="G19" s="109">
        <v>0</v>
      </c>
      <c r="H19" s="126">
        <f>$J$12</f>
        <v>0</v>
      </c>
      <c r="I19" s="104">
        <f>ROUND(G19*(1+H19),2)</f>
        <v>0</v>
      </c>
      <c r="J19" s="104">
        <f>TRUNC(F19*I19,3)</f>
        <v>0</v>
      </c>
    </row>
    <row r="20" spans="1:10" x14ac:dyDescent="0.2">
      <c r="A20" s="106">
        <v>2</v>
      </c>
      <c r="B20" s="54"/>
      <c r="C20" s="54"/>
      <c r="D20" s="106" t="s">
        <v>259</v>
      </c>
      <c r="E20" s="54"/>
      <c r="F20" s="54"/>
      <c r="G20" s="107" t="s">
        <v>180</v>
      </c>
      <c r="H20" s="107"/>
      <c r="I20" s="107" t="s">
        <v>180</v>
      </c>
      <c r="J20" s="97">
        <f>SUM(J21:J23)</f>
        <v>0</v>
      </c>
    </row>
    <row r="21" spans="1:10" ht="25.5" x14ac:dyDescent="0.2">
      <c r="A21" s="98" t="s">
        <v>212</v>
      </c>
      <c r="B21" s="99" t="s">
        <v>181</v>
      </c>
      <c r="C21" s="105">
        <v>99814</v>
      </c>
      <c r="D21" s="101" t="s">
        <v>246</v>
      </c>
      <c r="E21" s="102" t="s">
        <v>182</v>
      </c>
      <c r="F21" s="108">
        <v>18587.43</v>
      </c>
      <c r="G21" s="109">
        <v>0</v>
      </c>
      <c r="H21" s="126">
        <f>$J$12</f>
        <v>0</v>
      </c>
      <c r="I21" s="104">
        <f>ROUND(G21*(1+H21),2)</f>
        <v>0</v>
      </c>
      <c r="J21" s="104">
        <f>TRUNC(F21*I21,3)</f>
        <v>0</v>
      </c>
    </row>
    <row r="22" spans="1:10" x14ac:dyDescent="0.2">
      <c r="A22" s="98" t="s">
        <v>213</v>
      </c>
      <c r="B22" s="99" t="s">
        <v>247</v>
      </c>
      <c r="C22" s="105" t="s">
        <v>248</v>
      </c>
      <c r="D22" s="101" t="s">
        <v>249</v>
      </c>
      <c r="E22" s="102" t="s">
        <v>182</v>
      </c>
      <c r="F22" s="108">
        <v>18587.43</v>
      </c>
      <c r="G22" s="109">
        <v>0</v>
      </c>
      <c r="H22" s="126">
        <f t="shared" ref="H22:H23" si="0">$J$12</f>
        <v>0</v>
      </c>
      <c r="I22" s="104">
        <f t="shared" ref="I22:I23" si="1">ROUND(G22*(1+H22),2)</f>
        <v>0</v>
      </c>
      <c r="J22" s="104">
        <f>TRUNC(F22*I22,3)</f>
        <v>0</v>
      </c>
    </row>
    <row r="23" spans="1:10" ht="25.5" x14ac:dyDescent="0.2">
      <c r="A23" s="98" t="s">
        <v>214</v>
      </c>
      <c r="B23" s="99" t="s">
        <v>242</v>
      </c>
      <c r="C23" s="105" t="s">
        <v>250</v>
      </c>
      <c r="D23" s="101" t="s">
        <v>251</v>
      </c>
      <c r="E23" s="102" t="s">
        <v>183</v>
      </c>
      <c r="F23" s="108">
        <v>650.55999999999995</v>
      </c>
      <c r="G23" s="109">
        <v>0</v>
      </c>
      <c r="H23" s="126">
        <f t="shared" si="0"/>
        <v>0</v>
      </c>
      <c r="I23" s="104">
        <f t="shared" si="1"/>
        <v>0</v>
      </c>
      <c r="J23" s="104">
        <f>TRUNC(F23*I23,3)</f>
        <v>0</v>
      </c>
    </row>
    <row r="24" spans="1:10" x14ac:dyDescent="0.2">
      <c r="A24" s="106">
        <v>3</v>
      </c>
      <c r="B24" s="54"/>
      <c r="C24" s="54"/>
      <c r="D24" s="106" t="s">
        <v>260</v>
      </c>
      <c r="E24" s="54"/>
      <c r="F24" s="54"/>
      <c r="G24" s="107" t="s">
        <v>180</v>
      </c>
      <c r="H24" s="107"/>
      <c r="I24" s="107" t="s">
        <v>180</v>
      </c>
      <c r="J24" s="97">
        <f>SUM(J25:J26)</f>
        <v>0</v>
      </c>
    </row>
    <row r="25" spans="1:10" x14ac:dyDescent="0.2">
      <c r="A25" s="98" t="s">
        <v>216</v>
      </c>
      <c r="B25" s="99" t="s">
        <v>242</v>
      </c>
      <c r="C25" s="105" t="s">
        <v>252</v>
      </c>
      <c r="D25" s="101" t="s">
        <v>253</v>
      </c>
      <c r="E25" s="102" t="s">
        <v>182</v>
      </c>
      <c r="F25" s="108">
        <v>129.6</v>
      </c>
      <c r="G25" s="109">
        <v>0</v>
      </c>
      <c r="H25" s="126">
        <f>$J$12</f>
        <v>0</v>
      </c>
      <c r="I25" s="104">
        <f>ROUND(G25*(1+H25),2)</f>
        <v>0</v>
      </c>
      <c r="J25" s="104">
        <f>TRUNC(F25*I25,3)</f>
        <v>0</v>
      </c>
    </row>
    <row r="26" spans="1:10" ht="38.25" x14ac:dyDescent="0.2">
      <c r="A26" s="98" t="s">
        <v>217</v>
      </c>
      <c r="B26" s="99" t="s">
        <v>242</v>
      </c>
      <c r="C26" s="105" t="s">
        <v>263</v>
      </c>
      <c r="D26" s="125" t="s">
        <v>254</v>
      </c>
      <c r="E26" s="102" t="s">
        <v>182</v>
      </c>
      <c r="F26" s="103">
        <v>129.6</v>
      </c>
      <c r="G26" s="109">
        <v>0</v>
      </c>
      <c r="H26" s="126">
        <f t="shared" ref="H26" si="2">$J$12</f>
        <v>0</v>
      </c>
      <c r="I26" s="104">
        <f t="shared" ref="I26" si="3">ROUND(G26*(1+H26),2)</f>
        <v>0</v>
      </c>
      <c r="J26" s="104">
        <f>TRUNC(F26*I26,3)</f>
        <v>0</v>
      </c>
    </row>
    <row r="27" spans="1:10" x14ac:dyDescent="0.2">
      <c r="A27" s="106">
        <v>4</v>
      </c>
      <c r="B27" s="54"/>
      <c r="C27" s="54"/>
      <c r="D27" s="106" t="s">
        <v>261</v>
      </c>
      <c r="E27" s="54"/>
      <c r="F27" s="54"/>
      <c r="G27" s="107" t="s">
        <v>180</v>
      </c>
      <c r="H27" s="107"/>
      <c r="I27" s="107" t="s">
        <v>180</v>
      </c>
      <c r="J27" s="97">
        <f>SUM(J28:J29)</f>
        <v>0</v>
      </c>
    </row>
    <row r="28" spans="1:10" ht="25.5" x14ac:dyDescent="0.2">
      <c r="A28" s="98" t="s">
        <v>219</v>
      </c>
      <c r="B28" s="99" t="s">
        <v>224</v>
      </c>
      <c r="C28" s="105">
        <v>2</v>
      </c>
      <c r="D28" s="101" t="s">
        <v>256</v>
      </c>
      <c r="E28" s="102" t="s">
        <v>182</v>
      </c>
      <c r="F28" s="103">
        <v>5.42</v>
      </c>
      <c r="G28" s="109">
        <v>0</v>
      </c>
      <c r="H28" s="126">
        <f>$J$12</f>
        <v>0</v>
      </c>
      <c r="I28" s="104">
        <f>ROUND(G28*(1+H28),2)</f>
        <v>0</v>
      </c>
      <c r="J28" s="104">
        <f>TRUNC(F28*I28,3)</f>
        <v>0</v>
      </c>
    </row>
    <row r="29" spans="1:10" ht="76.5" x14ac:dyDescent="0.2">
      <c r="A29" s="98" t="s">
        <v>255</v>
      </c>
      <c r="B29" s="99" t="s">
        <v>258</v>
      </c>
      <c r="C29" s="105">
        <v>3</v>
      </c>
      <c r="D29" s="101" t="s">
        <v>257</v>
      </c>
      <c r="E29" s="102" t="s">
        <v>211</v>
      </c>
      <c r="F29" s="103">
        <v>42</v>
      </c>
      <c r="G29" s="109">
        <v>0</v>
      </c>
      <c r="H29" s="126">
        <f>$J$12</f>
        <v>0</v>
      </c>
      <c r="I29" s="104">
        <f>ROUND(G29*(1+H29),2)</f>
        <v>0</v>
      </c>
      <c r="J29" s="104">
        <f>TRUNC(F29*I29,3)</f>
        <v>0</v>
      </c>
    </row>
    <row r="30" spans="1:10" x14ac:dyDescent="0.2">
      <c r="A30" s="106">
        <v>5</v>
      </c>
      <c r="B30" s="54"/>
      <c r="C30" s="54"/>
      <c r="D30" s="106" t="s">
        <v>262</v>
      </c>
      <c r="E30" s="54"/>
      <c r="F30" s="54"/>
      <c r="G30" s="107" t="s">
        <v>180</v>
      </c>
      <c r="H30" s="107"/>
      <c r="I30" s="107" t="s">
        <v>180</v>
      </c>
      <c r="J30" s="97">
        <f>SUM(J31:J37)</f>
        <v>0</v>
      </c>
    </row>
    <row r="31" spans="1:10" ht="63.75" x14ac:dyDescent="0.2">
      <c r="A31" s="98" t="s">
        <v>220</v>
      </c>
      <c r="B31" s="99" t="s">
        <v>181</v>
      </c>
      <c r="C31" s="105">
        <v>104790</v>
      </c>
      <c r="D31" s="101" t="s">
        <v>233</v>
      </c>
      <c r="E31" s="102" t="s">
        <v>183</v>
      </c>
      <c r="F31" s="108">
        <v>35.15</v>
      </c>
      <c r="G31" s="109">
        <v>0</v>
      </c>
      <c r="H31" s="126">
        <f>$J$12</f>
        <v>0</v>
      </c>
      <c r="I31" s="104">
        <f>ROUND(G31*(1+H31),2)</f>
        <v>0</v>
      </c>
      <c r="J31" s="104">
        <f t="shared" ref="J31:J37" si="4">TRUNC(F31*I31,3)</f>
        <v>0</v>
      </c>
    </row>
    <row r="32" spans="1:10" ht="38.25" x14ac:dyDescent="0.2">
      <c r="A32" s="98" t="s">
        <v>221</v>
      </c>
      <c r="B32" s="99" t="s">
        <v>181</v>
      </c>
      <c r="C32" s="105">
        <v>93358</v>
      </c>
      <c r="D32" s="101" t="s">
        <v>218</v>
      </c>
      <c r="E32" s="102" t="s">
        <v>183</v>
      </c>
      <c r="F32" s="108">
        <v>50.32</v>
      </c>
      <c r="G32" s="109">
        <v>0</v>
      </c>
      <c r="H32" s="126">
        <f t="shared" ref="H32:H37" si="5">$J$12</f>
        <v>0</v>
      </c>
      <c r="I32" s="104">
        <f t="shared" ref="I32:I37" si="6">ROUND(G32*(1+H32),2)</f>
        <v>0</v>
      </c>
      <c r="J32" s="104">
        <f t="shared" si="4"/>
        <v>0</v>
      </c>
    </row>
    <row r="33" spans="1:10" ht="38.25" x14ac:dyDescent="0.2">
      <c r="A33" s="98" t="s">
        <v>222</v>
      </c>
      <c r="B33" s="99" t="s">
        <v>181</v>
      </c>
      <c r="C33" s="105">
        <v>97083</v>
      </c>
      <c r="D33" s="101" t="s">
        <v>229</v>
      </c>
      <c r="E33" s="102" t="s">
        <v>182</v>
      </c>
      <c r="F33" s="108">
        <v>507.3</v>
      </c>
      <c r="G33" s="109">
        <v>0</v>
      </c>
      <c r="H33" s="126">
        <f t="shared" si="5"/>
        <v>0</v>
      </c>
      <c r="I33" s="104">
        <f t="shared" si="6"/>
        <v>0</v>
      </c>
      <c r="J33" s="104">
        <f t="shared" si="4"/>
        <v>0</v>
      </c>
    </row>
    <row r="34" spans="1:10" ht="63.75" x14ac:dyDescent="0.2">
      <c r="A34" s="98" t="s">
        <v>223</v>
      </c>
      <c r="B34" s="99" t="s">
        <v>181</v>
      </c>
      <c r="C34" s="105">
        <v>96622</v>
      </c>
      <c r="D34" s="101" t="s">
        <v>200</v>
      </c>
      <c r="E34" s="102" t="s">
        <v>183</v>
      </c>
      <c r="F34" s="108">
        <v>25.36</v>
      </c>
      <c r="G34" s="109">
        <v>0</v>
      </c>
      <c r="H34" s="126">
        <f t="shared" si="5"/>
        <v>0</v>
      </c>
      <c r="I34" s="104">
        <f t="shared" si="6"/>
        <v>0</v>
      </c>
      <c r="J34" s="104">
        <f t="shared" si="4"/>
        <v>0</v>
      </c>
    </row>
    <row r="35" spans="1:10" ht="38.25" x14ac:dyDescent="0.2">
      <c r="A35" s="98" t="s">
        <v>226</v>
      </c>
      <c r="B35" s="99" t="s">
        <v>181</v>
      </c>
      <c r="C35" s="105">
        <v>94995</v>
      </c>
      <c r="D35" s="101" t="s">
        <v>230</v>
      </c>
      <c r="E35" s="102" t="s">
        <v>182</v>
      </c>
      <c r="F35" s="108">
        <v>507.3</v>
      </c>
      <c r="G35" s="109">
        <v>0</v>
      </c>
      <c r="H35" s="126">
        <f t="shared" si="5"/>
        <v>0</v>
      </c>
      <c r="I35" s="104">
        <f t="shared" si="6"/>
        <v>0</v>
      </c>
      <c r="J35" s="104">
        <f t="shared" si="4"/>
        <v>0</v>
      </c>
    </row>
    <row r="36" spans="1:10" ht="38.25" x14ac:dyDescent="0.2">
      <c r="A36" s="98" t="s">
        <v>227</v>
      </c>
      <c r="B36" s="99" t="s">
        <v>181</v>
      </c>
      <c r="C36" s="105">
        <v>104658</v>
      </c>
      <c r="D36" s="101" t="s">
        <v>231</v>
      </c>
      <c r="E36" s="102" t="s">
        <v>182</v>
      </c>
      <c r="F36" s="108">
        <v>60.13</v>
      </c>
      <c r="G36" s="109">
        <v>0</v>
      </c>
      <c r="H36" s="126">
        <f t="shared" si="5"/>
        <v>0</v>
      </c>
      <c r="I36" s="104">
        <f t="shared" si="6"/>
        <v>0</v>
      </c>
      <c r="J36" s="104">
        <f t="shared" si="4"/>
        <v>0</v>
      </c>
    </row>
    <row r="37" spans="1:10" ht="25.5" x14ac:dyDescent="0.2">
      <c r="A37" s="98" t="s">
        <v>228</v>
      </c>
      <c r="B37" s="99" t="s">
        <v>181</v>
      </c>
      <c r="C37" s="105">
        <v>102513</v>
      </c>
      <c r="D37" s="101" t="s">
        <v>232</v>
      </c>
      <c r="E37" s="102" t="s">
        <v>182</v>
      </c>
      <c r="F37" s="108">
        <v>116.55</v>
      </c>
      <c r="G37" s="109">
        <v>0</v>
      </c>
      <c r="H37" s="126">
        <f t="shared" si="5"/>
        <v>0</v>
      </c>
      <c r="I37" s="104">
        <f t="shared" si="6"/>
        <v>0</v>
      </c>
      <c r="J37" s="104">
        <f t="shared" si="4"/>
        <v>0</v>
      </c>
    </row>
  </sheetData>
  <sheetProtection algorithmName="SHA-512" hashValue="cJgX55gYjnlyOau97b1WHYPXntwdpY3Iu2JsDvAocNcrcO+LYlXmdHyC+z6nzpg2z/XtaguhctnVHePXrXslig==" saltValue="/svmbUPTlbnwl5IpofvCwg==" spinCount="100000" sheet="1" selectLockedCells="1" pivotTables="0"/>
  <mergeCells count="7">
    <mergeCell ref="A9:J10"/>
    <mergeCell ref="A1:J8"/>
    <mergeCell ref="A16:D16"/>
    <mergeCell ref="A11:I11"/>
    <mergeCell ref="A12:I12"/>
    <mergeCell ref="A13:I13"/>
    <mergeCell ref="J12:J13"/>
  </mergeCells>
  <pageMargins left="0.7" right="0.7" top="0.75" bottom="0.75" header="0.3" footer="0.3"/>
  <pageSetup paperSize="9" scale="36" orientation="portrait" r:id="rId1"/>
  <ignoredErrors>
    <ignoredError sqref="J20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3"/>
  <dimension ref="A1:L33"/>
  <sheetViews>
    <sheetView view="pageBreakPreview" topLeftCell="B13" zoomScaleNormal="130" zoomScaleSheetLayoutView="100" workbookViewId="0">
      <selection activeCell="C2" sqref="C2"/>
    </sheetView>
  </sheetViews>
  <sheetFormatPr defaultColWidth="9.33203125" defaultRowHeight="15.75" x14ac:dyDescent="0.2"/>
  <cols>
    <col min="1" max="1" width="8.83203125" style="67" customWidth="1"/>
    <col min="2" max="2" width="48.5" style="67" customWidth="1"/>
    <col min="3" max="3" width="10" style="67" customWidth="1"/>
    <col min="4" max="4" width="15.83203125" style="67" customWidth="1"/>
    <col min="5" max="5" width="17.83203125" style="73" customWidth="1"/>
    <col min="6" max="6" width="15.1640625" style="67" customWidth="1"/>
    <col min="7" max="8" width="19.5" style="67" bestFit="1" customWidth="1"/>
    <col min="9" max="11" width="21" style="67" bestFit="1" customWidth="1"/>
    <col min="12" max="16384" width="9.33203125" style="67"/>
  </cols>
  <sheetData>
    <row r="1" spans="1:11" x14ac:dyDescent="0.2">
      <c r="A1" s="173"/>
      <c r="B1" s="173"/>
      <c r="C1" s="84"/>
      <c r="D1" s="84"/>
      <c r="E1" s="85"/>
      <c r="F1" s="84"/>
      <c r="G1" s="84"/>
      <c r="H1" s="84"/>
      <c r="I1" s="84"/>
      <c r="J1" s="84"/>
      <c r="K1" s="84"/>
    </row>
    <row r="2" spans="1:11" x14ac:dyDescent="0.2">
      <c r="A2" s="173"/>
      <c r="B2" s="173"/>
      <c r="C2" s="115"/>
      <c r="D2" s="115"/>
      <c r="E2" s="116"/>
      <c r="F2" s="117"/>
      <c r="G2" s="117"/>
      <c r="H2" s="117"/>
      <c r="I2" s="117"/>
      <c r="J2" s="117"/>
      <c r="K2" s="117"/>
    </row>
    <row r="3" spans="1:11" x14ac:dyDescent="0.2">
      <c r="A3" s="173"/>
      <c r="B3" s="173"/>
      <c r="C3" s="115"/>
      <c r="D3" s="115"/>
      <c r="E3" s="116"/>
      <c r="F3" s="117"/>
      <c r="G3" s="117"/>
      <c r="H3" s="117"/>
      <c r="I3" s="117"/>
      <c r="J3" s="117"/>
      <c r="K3" s="117"/>
    </row>
    <row r="4" spans="1:11" x14ac:dyDescent="0.2">
      <c r="A4" s="173"/>
      <c r="B4" s="173"/>
      <c r="C4" s="115"/>
      <c r="D4" s="115"/>
      <c r="E4" s="116"/>
      <c r="F4" s="117"/>
      <c r="G4" s="117"/>
      <c r="H4" s="117"/>
      <c r="I4" s="117"/>
      <c r="J4" s="117"/>
      <c r="K4" s="117"/>
    </row>
    <row r="5" spans="1:11" x14ac:dyDescent="0.2">
      <c r="A5" s="173"/>
      <c r="B5" s="173"/>
      <c r="C5" s="115"/>
      <c r="D5" s="115"/>
      <c r="E5" s="116"/>
      <c r="F5" s="117"/>
      <c r="G5" s="117"/>
      <c r="H5" s="117"/>
      <c r="I5" s="117"/>
      <c r="J5" s="117"/>
      <c r="K5" s="117"/>
    </row>
    <row r="6" spans="1:11" x14ac:dyDescent="0.2">
      <c r="A6" s="173"/>
      <c r="B6" s="173"/>
      <c r="C6" s="117"/>
      <c r="D6" s="117"/>
      <c r="E6" s="116"/>
      <c r="F6" s="117"/>
      <c r="G6" s="117"/>
      <c r="H6" s="117"/>
      <c r="I6" s="117"/>
      <c r="J6" s="117"/>
      <c r="K6" s="117"/>
    </row>
    <row r="7" spans="1:11" x14ac:dyDescent="0.2">
      <c r="A7" s="173"/>
      <c r="B7" s="173"/>
      <c r="C7" s="84"/>
      <c r="D7" s="84"/>
      <c r="E7" s="85"/>
      <c r="F7" s="84"/>
      <c r="G7" s="84"/>
      <c r="H7" s="84"/>
      <c r="I7" s="84"/>
      <c r="J7" s="84"/>
      <c r="K7" s="84"/>
    </row>
    <row r="8" spans="1:11" x14ac:dyDescent="0.2">
      <c r="A8" s="173"/>
      <c r="B8" s="173"/>
      <c r="C8" s="84"/>
      <c r="D8" s="84"/>
      <c r="E8" s="85"/>
      <c r="F8" s="84"/>
      <c r="G8" s="84"/>
      <c r="H8" s="84"/>
      <c r="I8" s="84"/>
      <c r="J8" s="84"/>
      <c r="K8" s="84"/>
    </row>
    <row r="9" spans="1:11" ht="9.75" customHeight="1" x14ac:dyDescent="0.2">
      <c r="A9" s="173"/>
      <c r="B9" s="173"/>
      <c r="C9" s="84"/>
      <c r="D9" s="84"/>
      <c r="E9" s="85"/>
      <c r="F9" s="84"/>
      <c r="G9" s="84"/>
      <c r="H9" s="84"/>
      <c r="I9" s="84"/>
      <c r="J9" s="84"/>
      <c r="K9" s="84"/>
    </row>
    <row r="10" spans="1:11" ht="20.25" x14ac:dyDescent="0.2">
      <c r="A10" s="170" t="s">
        <v>235</v>
      </c>
      <c r="B10" s="171"/>
      <c r="C10" s="171"/>
      <c r="D10" s="171"/>
      <c r="E10" s="171"/>
      <c r="F10" s="171"/>
      <c r="G10" s="171"/>
      <c r="H10" s="171"/>
      <c r="I10" s="171"/>
      <c r="J10" s="171"/>
      <c r="K10" s="172"/>
    </row>
    <row r="11" spans="1:11" ht="18.75" x14ac:dyDescent="0.2">
      <c r="A11" s="174" t="s">
        <v>234</v>
      </c>
      <c r="B11" s="174"/>
      <c r="C11" s="174"/>
      <c r="D11" s="174"/>
      <c r="E11" s="174"/>
      <c r="F11" s="174"/>
      <c r="G11" s="174"/>
      <c r="H11" s="174"/>
      <c r="I11" s="174"/>
      <c r="J11" s="174"/>
      <c r="K11" s="174"/>
    </row>
    <row r="12" spans="1:11" ht="18.75" x14ac:dyDescent="0.2">
      <c r="A12" s="174" t="s">
        <v>241</v>
      </c>
      <c r="B12" s="174"/>
      <c r="C12" s="174"/>
      <c r="D12" s="174"/>
      <c r="E12" s="174"/>
      <c r="F12" s="174"/>
      <c r="G12" s="174"/>
      <c r="H12" s="174"/>
      <c r="I12" s="174"/>
      <c r="J12" s="174"/>
      <c r="K12" s="174"/>
    </row>
    <row r="13" spans="1:11" x14ac:dyDescent="0.2">
      <c r="A13" s="89"/>
      <c r="B13" s="90"/>
      <c r="C13" s="90"/>
      <c r="D13" s="90"/>
      <c r="E13" s="91"/>
      <c r="F13" s="90"/>
      <c r="G13" s="90"/>
      <c r="H13" s="90"/>
      <c r="I13" s="90"/>
      <c r="J13" s="92"/>
      <c r="K13" s="92"/>
    </row>
    <row r="14" spans="1:11" ht="24" customHeight="1" x14ac:dyDescent="0.2">
      <c r="A14" s="170" t="s">
        <v>198</v>
      </c>
      <c r="B14" s="171"/>
      <c r="C14" s="171"/>
      <c r="D14" s="171"/>
      <c r="E14" s="171"/>
      <c r="F14" s="171"/>
      <c r="G14" s="171"/>
      <c r="H14" s="171"/>
      <c r="I14" s="171"/>
      <c r="J14" s="171"/>
      <c r="K14" s="172"/>
    </row>
    <row r="15" spans="1:11" x14ac:dyDescent="0.25">
      <c r="A15" s="179" t="s">
        <v>171</v>
      </c>
      <c r="B15" s="181" t="s">
        <v>174</v>
      </c>
      <c r="C15" s="158"/>
      <c r="D15" s="158"/>
      <c r="E15" s="160" t="s">
        <v>186</v>
      </c>
      <c r="F15" s="162" t="s">
        <v>187</v>
      </c>
      <c r="G15" s="112" t="s">
        <v>188</v>
      </c>
      <c r="H15" s="112" t="s">
        <v>189</v>
      </c>
      <c r="I15" s="86" t="s">
        <v>190</v>
      </c>
      <c r="J15" s="86" t="s">
        <v>191</v>
      </c>
      <c r="K15" s="86" t="s">
        <v>264</v>
      </c>
    </row>
    <row r="16" spans="1:11" x14ac:dyDescent="0.25">
      <c r="A16" s="180"/>
      <c r="B16" s="182"/>
      <c r="C16" s="159"/>
      <c r="D16" s="159"/>
      <c r="E16" s="161"/>
      <c r="F16" s="163"/>
      <c r="G16" s="113" t="s">
        <v>192</v>
      </c>
      <c r="H16" s="113" t="s">
        <v>192</v>
      </c>
      <c r="I16" s="114" t="s">
        <v>192</v>
      </c>
      <c r="J16" s="114" t="s">
        <v>192</v>
      </c>
      <c r="K16" s="114" t="s">
        <v>192</v>
      </c>
    </row>
    <row r="17" spans="1:12" x14ac:dyDescent="0.25">
      <c r="A17" s="74">
        <v>1</v>
      </c>
      <c r="B17" s="175" t="s">
        <v>179</v>
      </c>
      <c r="C17" s="175"/>
      <c r="D17" s="75"/>
      <c r="E17" s="76">
        <f>E19+E21+E23+E25+E27</f>
        <v>0</v>
      </c>
      <c r="F17" s="176" t="s">
        <v>193</v>
      </c>
      <c r="G17" s="80">
        <v>0.18140000000000001</v>
      </c>
      <c r="H17" s="80">
        <v>0.26650000000000001</v>
      </c>
      <c r="I17" s="80">
        <v>0.26119999999999999</v>
      </c>
      <c r="J17" s="80">
        <v>0.21879999999999999</v>
      </c>
      <c r="K17" s="80">
        <v>4.2099999999999999E-2</v>
      </c>
    </row>
    <row r="18" spans="1:12" x14ac:dyDescent="0.25">
      <c r="A18" s="77"/>
      <c r="B18" s="178"/>
      <c r="C18" s="178"/>
      <c r="D18" s="77"/>
      <c r="E18" s="78"/>
      <c r="F18" s="177"/>
      <c r="G18" s="79"/>
      <c r="H18" s="79"/>
      <c r="I18" s="79"/>
      <c r="J18" s="79"/>
      <c r="K18" s="79"/>
    </row>
    <row r="19" spans="1:12" x14ac:dyDescent="0.25">
      <c r="A19" s="69">
        <v>1</v>
      </c>
      <c r="B19" s="167" t="s">
        <v>215</v>
      </c>
      <c r="C19" s="167"/>
      <c r="D19" s="70"/>
      <c r="E19" s="72">
        <f>'Orçamento '!J17</f>
        <v>0</v>
      </c>
      <c r="F19" s="168" t="s">
        <v>193</v>
      </c>
      <c r="G19" s="71">
        <v>0.5</v>
      </c>
      <c r="H19" s="71">
        <v>0.1</v>
      </c>
      <c r="I19" s="71">
        <v>0.1</v>
      </c>
      <c r="J19" s="71">
        <v>0.1</v>
      </c>
      <c r="K19" s="71">
        <v>0.2</v>
      </c>
    </row>
    <row r="20" spans="1:12" x14ac:dyDescent="0.25">
      <c r="A20" s="146"/>
      <c r="B20" s="146"/>
      <c r="C20" s="146"/>
      <c r="D20" s="146"/>
      <c r="E20" s="147"/>
      <c r="F20" s="169"/>
      <c r="G20" s="164"/>
      <c r="H20" s="165"/>
      <c r="I20" s="165"/>
      <c r="J20" s="165"/>
      <c r="K20" s="166"/>
    </row>
    <row r="21" spans="1:12" x14ac:dyDescent="0.25">
      <c r="A21" s="69">
        <v>2</v>
      </c>
      <c r="B21" s="167" t="s">
        <v>259</v>
      </c>
      <c r="C21" s="167"/>
      <c r="D21" s="70"/>
      <c r="E21" s="72">
        <f>'Orçamento '!J20</f>
        <v>0</v>
      </c>
      <c r="F21" s="168" t="s">
        <v>193</v>
      </c>
      <c r="G21" s="71">
        <v>0.2</v>
      </c>
      <c r="H21" s="71">
        <v>0.3</v>
      </c>
      <c r="I21" s="71">
        <v>0.3</v>
      </c>
      <c r="J21" s="71">
        <v>0.2</v>
      </c>
      <c r="K21" s="68"/>
    </row>
    <row r="22" spans="1:12" x14ac:dyDescent="0.25">
      <c r="A22" s="146"/>
      <c r="B22" s="146"/>
      <c r="C22" s="146"/>
      <c r="D22" s="146"/>
      <c r="E22" s="147"/>
      <c r="F22" s="169"/>
      <c r="G22" s="164"/>
      <c r="H22" s="165"/>
      <c r="I22" s="165"/>
      <c r="J22" s="165"/>
      <c r="K22" s="166"/>
    </row>
    <row r="23" spans="1:12" x14ac:dyDescent="0.25">
      <c r="A23" s="69">
        <v>3</v>
      </c>
      <c r="B23" s="167" t="s">
        <v>260</v>
      </c>
      <c r="C23" s="167"/>
      <c r="D23" s="167"/>
      <c r="E23" s="72">
        <f>'Orçamento '!J24</f>
        <v>0</v>
      </c>
      <c r="F23" s="168" t="s">
        <v>193</v>
      </c>
      <c r="G23" s="68"/>
      <c r="H23" s="68"/>
      <c r="I23" s="71">
        <v>0.2</v>
      </c>
      <c r="J23" s="71">
        <v>0.5</v>
      </c>
      <c r="K23" s="71">
        <v>0.3</v>
      </c>
    </row>
    <row r="24" spans="1:12" x14ac:dyDescent="0.25">
      <c r="A24" s="146"/>
      <c r="B24" s="146"/>
      <c r="C24" s="146"/>
      <c r="D24" s="146"/>
      <c r="E24" s="147"/>
      <c r="F24" s="169"/>
      <c r="G24" s="164"/>
      <c r="H24" s="165"/>
      <c r="I24" s="165"/>
      <c r="J24" s="165"/>
      <c r="K24" s="166"/>
    </row>
    <row r="25" spans="1:12" x14ac:dyDescent="0.25">
      <c r="A25" s="69">
        <v>4</v>
      </c>
      <c r="B25" s="167" t="s">
        <v>261</v>
      </c>
      <c r="C25" s="167"/>
      <c r="D25" s="167"/>
      <c r="E25" s="72">
        <f>'Orçamento '!J27</f>
        <v>0</v>
      </c>
      <c r="F25" s="168" t="s">
        <v>193</v>
      </c>
      <c r="G25" s="68"/>
      <c r="H25" s="68"/>
      <c r="I25" s="68"/>
      <c r="J25" s="71">
        <v>0.5</v>
      </c>
      <c r="K25" s="71">
        <v>0.5</v>
      </c>
    </row>
    <row r="26" spans="1:12" x14ac:dyDescent="0.25">
      <c r="A26" s="146"/>
      <c r="B26" s="146"/>
      <c r="C26" s="146"/>
      <c r="D26" s="146"/>
      <c r="E26" s="147"/>
      <c r="F26" s="169"/>
      <c r="G26" s="164"/>
      <c r="H26" s="165"/>
      <c r="I26" s="165"/>
      <c r="J26" s="165"/>
      <c r="K26" s="166"/>
    </row>
    <row r="27" spans="1:12" x14ac:dyDescent="0.25">
      <c r="A27" s="69">
        <v>5</v>
      </c>
      <c r="B27" s="167" t="s">
        <v>262</v>
      </c>
      <c r="C27" s="167"/>
      <c r="D27" s="167"/>
      <c r="E27" s="72">
        <f>'Orçamento '!J30</f>
        <v>0</v>
      </c>
      <c r="F27" s="168" t="s">
        <v>193</v>
      </c>
      <c r="G27" s="68"/>
      <c r="H27" s="68"/>
      <c r="I27" s="71">
        <v>0.3</v>
      </c>
      <c r="J27" s="71">
        <v>0.3</v>
      </c>
      <c r="K27" s="71">
        <v>0.4</v>
      </c>
    </row>
    <row r="28" spans="1:12" x14ac:dyDescent="0.25">
      <c r="A28" s="146"/>
      <c r="B28" s="146"/>
      <c r="C28" s="146"/>
      <c r="D28" s="146"/>
      <c r="E28" s="147"/>
      <c r="F28" s="169"/>
      <c r="G28" s="164"/>
      <c r="H28" s="165"/>
      <c r="I28" s="165"/>
      <c r="J28" s="165"/>
      <c r="K28" s="166"/>
    </row>
    <row r="29" spans="1:12" x14ac:dyDescent="0.25">
      <c r="A29" s="146"/>
      <c r="B29" s="146"/>
      <c r="C29" s="146"/>
      <c r="D29" s="146"/>
      <c r="E29" s="147"/>
      <c r="F29" s="129"/>
      <c r="G29" s="164"/>
      <c r="H29" s="165"/>
      <c r="I29" s="165"/>
      <c r="J29" s="165"/>
      <c r="K29" s="166"/>
    </row>
    <row r="30" spans="1:12" x14ac:dyDescent="0.2">
      <c r="A30" s="81" t="s">
        <v>199</v>
      </c>
      <c r="B30" s="118">
        <f>K33</f>
        <v>0</v>
      </c>
      <c r="C30" s="81"/>
      <c r="D30" s="150" t="s">
        <v>194</v>
      </c>
      <c r="E30" s="152" t="s">
        <v>195</v>
      </c>
      <c r="F30" s="153"/>
      <c r="G30" s="87">
        <f>G17</f>
        <v>0.18140000000000001</v>
      </c>
      <c r="H30" s="87">
        <v>0.23910000000000001</v>
      </c>
      <c r="I30" s="87">
        <v>0.29270000000000002</v>
      </c>
      <c r="J30" s="87">
        <f>J17</f>
        <v>0.21879999999999999</v>
      </c>
      <c r="K30" s="87">
        <f>K17</f>
        <v>4.2099999999999999E-2</v>
      </c>
    </row>
    <row r="31" spans="1:12" x14ac:dyDescent="0.2">
      <c r="A31" s="81"/>
      <c r="B31" s="81"/>
      <c r="C31" s="81"/>
      <c r="D31" s="151"/>
      <c r="E31" s="154" t="s">
        <v>196</v>
      </c>
      <c r="F31" s="155"/>
      <c r="G31" s="110">
        <f>G30*$E$17</f>
        <v>0</v>
      </c>
      <c r="H31" s="110">
        <f t="shared" ref="H31:K31" si="0">H30*$E$17</f>
        <v>0</v>
      </c>
      <c r="I31" s="110">
        <f t="shared" si="0"/>
        <v>0</v>
      </c>
      <c r="J31" s="110">
        <f t="shared" ref="J31" si="1">J30*$E$17</f>
        <v>0</v>
      </c>
      <c r="K31" s="110">
        <f t="shared" si="0"/>
        <v>0</v>
      </c>
      <c r="L31" s="83"/>
    </row>
    <row r="32" spans="1:12" x14ac:dyDescent="0.2">
      <c r="A32" s="81"/>
      <c r="B32" s="81"/>
      <c r="C32" s="81"/>
      <c r="D32" s="156" t="s">
        <v>197</v>
      </c>
      <c r="E32" s="157" t="s">
        <v>195</v>
      </c>
      <c r="F32" s="153"/>
      <c r="G32" s="88">
        <f>G30</f>
        <v>0.18140000000000001</v>
      </c>
      <c r="H32" s="88">
        <v>0.44779999999999998</v>
      </c>
      <c r="I32" s="88">
        <v>0.73899999999999999</v>
      </c>
      <c r="J32" s="88">
        <v>0.95789999999999997</v>
      </c>
      <c r="K32" s="88">
        <v>1</v>
      </c>
    </row>
    <row r="33" spans="1:11" ht="16.5" thickBot="1" x14ac:dyDescent="0.3">
      <c r="A33" s="82"/>
      <c r="B33" s="82"/>
      <c r="C33" s="82"/>
      <c r="D33" s="156"/>
      <c r="E33" s="148" t="s">
        <v>196</v>
      </c>
      <c r="F33" s="149"/>
      <c r="G33" s="111">
        <f>G32*$E$17</f>
        <v>0</v>
      </c>
      <c r="H33" s="111">
        <f t="shared" ref="H33:K33" si="2">H32*$E$17</f>
        <v>0</v>
      </c>
      <c r="I33" s="111">
        <f t="shared" si="2"/>
        <v>0</v>
      </c>
      <c r="J33" s="111">
        <f t="shared" ref="J33" si="3">J32*$E$17</f>
        <v>0</v>
      </c>
      <c r="K33" s="111">
        <f t="shared" si="2"/>
        <v>0</v>
      </c>
    </row>
  </sheetData>
  <sheetProtection algorithmName="SHA-512" hashValue="f7/kTHlr4KmlvfMrAlQtDLbfAB00XGD9y6tZZuGoXzPDdsb66QAOhzzvaMVW9jssz26g8rfnrRaYbOtD6u9ZCA==" saltValue="0z2k9AgKOQxneV1X0mZw2Q==" spinCount="100000" sheet="1" objects="1" scenarios="1" selectLockedCells="1" pivotTables="0"/>
  <mergeCells count="42">
    <mergeCell ref="F23:F24"/>
    <mergeCell ref="A24:E24"/>
    <mergeCell ref="B25:D25"/>
    <mergeCell ref="F25:F26"/>
    <mergeCell ref="A26:E26"/>
    <mergeCell ref="A10:K10"/>
    <mergeCell ref="A1:B9"/>
    <mergeCell ref="A11:K11"/>
    <mergeCell ref="A12:K12"/>
    <mergeCell ref="A22:E22"/>
    <mergeCell ref="B17:C17"/>
    <mergeCell ref="F17:F18"/>
    <mergeCell ref="B18:C18"/>
    <mergeCell ref="B19:C19"/>
    <mergeCell ref="F19:F20"/>
    <mergeCell ref="A20:E20"/>
    <mergeCell ref="A14:K14"/>
    <mergeCell ref="A15:A16"/>
    <mergeCell ref="B15:B16"/>
    <mergeCell ref="C15:C16"/>
    <mergeCell ref="D15:D16"/>
    <mergeCell ref="E15:E16"/>
    <mergeCell ref="F15:F16"/>
    <mergeCell ref="G29:K29"/>
    <mergeCell ref="G20:K20"/>
    <mergeCell ref="G22:K22"/>
    <mergeCell ref="G24:K24"/>
    <mergeCell ref="G26:K26"/>
    <mergeCell ref="G28:K28"/>
    <mergeCell ref="B21:C21"/>
    <mergeCell ref="F21:F22"/>
    <mergeCell ref="B27:D27"/>
    <mergeCell ref="F27:F28"/>
    <mergeCell ref="A28:E28"/>
    <mergeCell ref="B23:D23"/>
    <mergeCell ref="A29:E29"/>
    <mergeCell ref="E33:F33"/>
    <mergeCell ref="D30:D31"/>
    <mergeCell ref="E30:F30"/>
    <mergeCell ref="E31:F31"/>
    <mergeCell ref="D32:D33"/>
    <mergeCell ref="E32:F32"/>
  </mergeCells>
  <pageMargins left="0.7" right="0.7" top="0.75" bottom="0.75" header="0.3" footer="0.3"/>
  <pageSetup paperSize="9" scale="44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4"/>
  <dimension ref="A1:K26"/>
  <sheetViews>
    <sheetView topLeftCell="A8" zoomScale="120" zoomScaleNormal="120" workbookViewId="0">
      <selection activeCell="D28" sqref="D28"/>
    </sheetView>
  </sheetViews>
  <sheetFormatPr defaultRowHeight="12.75" x14ac:dyDescent="0.2"/>
  <cols>
    <col min="1" max="1" width="10.83203125" customWidth="1"/>
    <col min="2" max="3" width="13.33203125" customWidth="1"/>
    <col min="4" max="4" width="56.6640625" customWidth="1"/>
    <col min="5" max="5" width="8.83203125" customWidth="1"/>
    <col min="6" max="6" width="12.6640625" customWidth="1"/>
    <col min="7" max="7" width="12.5" customWidth="1"/>
    <col min="8" max="8" width="9.33203125" customWidth="1"/>
    <col min="9" max="9" width="12.5" customWidth="1"/>
    <col min="10" max="10" width="13.33203125" customWidth="1"/>
    <col min="11" max="11" width="3.1640625" customWidth="1"/>
  </cols>
  <sheetData>
    <row r="1" spans="1:11" ht="11.85" customHeight="1" x14ac:dyDescent="0.2">
      <c r="A1" s="1"/>
      <c r="B1" s="1"/>
      <c r="C1" s="1"/>
      <c r="D1" s="2" t="s">
        <v>0</v>
      </c>
      <c r="E1" s="1"/>
      <c r="F1" s="1"/>
      <c r="G1" s="1"/>
      <c r="H1" s="1"/>
      <c r="I1" s="3"/>
      <c r="J1" s="4" t="s">
        <v>1</v>
      </c>
      <c r="K1" s="192"/>
    </row>
    <row r="2" spans="1:11" ht="11.25" customHeight="1" x14ac:dyDescent="0.2">
      <c r="A2" s="1"/>
      <c r="B2" s="1"/>
      <c r="C2" s="1"/>
      <c r="D2" s="5" t="s">
        <v>2</v>
      </c>
      <c r="E2" s="1"/>
      <c r="F2" s="1"/>
      <c r="G2" s="1"/>
      <c r="H2" s="1"/>
      <c r="I2" s="3"/>
      <c r="J2" s="6" t="s">
        <v>3</v>
      </c>
      <c r="K2" s="192"/>
    </row>
    <row r="3" spans="1:11" ht="8.25" customHeight="1" x14ac:dyDescent="0.2">
      <c r="A3" s="188"/>
      <c r="B3" s="188"/>
      <c r="C3" s="188"/>
      <c r="D3" s="188"/>
      <c r="E3" s="188"/>
      <c r="F3" s="188"/>
      <c r="G3" s="188"/>
      <c r="H3" s="188"/>
      <c r="I3" s="188"/>
      <c r="J3" s="188"/>
      <c r="K3" s="188"/>
    </row>
    <row r="4" spans="1:11" ht="9" customHeight="1" x14ac:dyDescent="0.2">
      <c r="A4" s="189" t="s">
        <v>4</v>
      </c>
      <c r="B4" s="190"/>
      <c r="C4" s="7" t="s">
        <v>5</v>
      </c>
      <c r="D4" s="7" t="s">
        <v>6</v>
      </c>
      <c r="E4" s="189" t="s">
        <v>7</v>
      </c>
      <c r="F4" s="191"/>
      <c r="G4" s="191"/>
      <c r="H4" s="1"/>
      <c r="I4" s="1"/>
      <c r="J4" s="3"/>
      <c r="K4" s="192"/>
    </row>
    <row r="5" spans="1:11" ht="9" customHeight="1" x14ac:dyDescent="0.2">
      <c r="A5" s="9" t="s">
        <v>8</v>
      </c>
      <c r="B5" s="10"/>
      <c r="C5" s="11">
        <v>885827</v>
      </c>
      <c r="D5" s="12" t="s">
        <v>9</v>
      </c>
      <c r="E5" s="193" t="s">
        <v>10</v>
      </c>
      <c r="F5" s="194"/>
      <c r="G5" s="13"/>
      <c r="H5" s="13"/>
      <c r="I5" s="13"/>
      <c r="J5" s="10"/>
      <c r="K5" s="192"/>
    </row>
    <row r="6" spans="1:11" ht="5.25" customHeight="1" x14ac:dyDescent="0.2">
      <c r="A6" s="188"/>
      <c r="B6" s="188"/>
      <c r="C6" s="188"/>
      <c r="D6" s="188"/>
      <c r="E6" s="188"/>
      <c r="F6" s="188"/>
      <c r="G6" s="188"/>
      <c r="H6" s="188"/>
      <c r="I6" s="188"/>
      <c r="J6" s="188"/>
      <c r="K6" s="188"/>
    </row>
    <row r="7" spans="1:11" ht="9" customHeight="1" x14ac:dyDescent="0.2">
      <c r="A7" s="189" t="s">
        <v>11</v>
      </c>
      <c r="B7" s="190"/>
      <c r="C7" s="7" t="s">
        <v>12</v>
      </c>
      <c r="D7" s="7" t="s">
        <v>13</v>
      </c>
      <c r="E7" s="189" t="s">
        <v>14</v>
      </c>
      <c r="F7" s="191"/>
      <c r="G7" s="1"/>
      <c r="H7" s="14" t="s">
        <v>15</v>
      </c>
      <c r="I7" s="15" t="s">
        <v>16</v>
      </c>
      <c r="J7" s="16" t="s">
        <v>17</v>
      </c>
      <c r="K7" s="192"/>
    </row>
    <row r="8" spans="1:11" ht="9" customHeight="1" x14ac:dyDescent="0.2">
      <c r="A8" s="9" t="s">
        <v>18</v>
      </c>
      <c r="B8" s="10"/>
      <c r="C8" s="12" t="s">
        <v>19</v>
      </c>
      <c r="D8" s="12" t="s">
        <v>20</v>
      </c>
      <c r="E8" s="193" t="s">
        <v>21</v>
      </c>
      <c r="F8" s="194"/>
      <c r="G8" s="13"/>
      <c r="H8" s="17">
        <v>0.21840000000000001</v>
      </c>
      <c r="I8" s="18">
        <v>0</v>
      </c>
      <c r="J8" s="19">
        <v>0</v>
      </c>
      <c r="K8" s="192"/>
    </row>
    <row r="9" spans="1:11" ht="33" customHeight="1" x14ac:dyDescent="0.2">
      <c r="A9" s="183" t="s">
        <v>22</v>
      </c>
      <c r="B9" s="183"/>
      <c r="C9" s="183"/>
      <c r="D9" s="183"/>
      <c r="E9" s="183"/>
      <c r="F9" s="183"/>
      <c r="G9" s="183"/>
      <c r="H9" s="183"/>
      <c r="I9" s="183"/>
      <c r="J9" s="183"/>
      <c r="K9" s="183"/>
    </row>
    <row r="10" spans="1:11" ht="22.7" customHeight="1" x14ac:dyDescent="0.2">
      <c r="A10" s="20" t="s">
        <v>23</v>
      </c>
      <c r="B10" s="20" t="s">
        <v>24</v>
      </c>
      <c r="C10" s="21" t="s">
        <v>25</v>
      </c>
      <c r="D10" s="20" t="s">
        <v>26</v>
      </c>
      <c r="E10" s="20" t="s">
        <v>27</v>
      </c>
      <c r="F10" s="22" t="s">
        <v>28</v>
      </c>
      <c r="G10" s="23" t="s">
        <v>29</v>
      </c>
      <c r="H10" s="24" t="s">
        <v>30</v>
      </c>
      <c r="I10" s="23" t="s">
        <v>31</v>
      </c>
      <c r="J10" s="25" t="s">
        <v>32</v>
      </c>
      <c r="K10" s="184" t="s">
        <v>33</v>
      </c>
    </row>
    <row r="11" spans="1:11" ht="9" customHeight="1" x14ac:dyDescent="0.2">
      <c r="A11" s="186" t="s">
        <v>34</v>
      </c>
      <c r="B11" s="187"/>
      <c r="C11" s="187"/>
      <c r="D11" s="187"/>
      <c r="E11" s="26"/>
      <c r="F11" s="26"/>
      <c r="G11" s="26"/>
      <c r="H11" s="26"/>
      <c r="I11" s="26"/>
      <c r="J11" s="27">
        <v>1041046.43</v>
      </c>
      <c r="K11" s="185"/>
    </row>
    <row r="12" spans="1:11" ht="18" customHeight="1" x14ac:dyDescent="0.2">
      <c r="A12" s="29" t="s">
        <v>47</v>
      </c>
      <c r="B12" s="30" t="s">
        <v>40</v>
      </c>
      <c r="C12" s="53">
        <v>101115</v>
      </c>
      <c r="D12" s="40" t="s">
        <v>48</v>
      </c>
      <c r="E12" s="33" t="s">
        <v>43</v>
      </c>
      <c r="F12" s="37">
        <v>1869.25</v>
      </c>
      <c r="G12" s="35">
        <v>2.57</v>
      </c>
      <c r="H12" s="36" t="s">
        <v>38</v>
      </c>
      <c r="I12" s="34">
        <v>3.13</v>
      </c>
      <c r="J12" s="37">
        <v>5850.75</v>
      </c>
      <c r="K12" s="38" t="s">
        <v>39</v>
      </c>
    </row>
    <row r="13" spans="1:11" ht="33.200000000000003" customHeight="1" x14ac:dyDescent="0.2">
      <c r="A13" s="29" t="s">
        <v>49</v>
      </c>
      <c r="B13" s="30" t="s">
        <v>40</v>
      </c>
      <c r="C13" s="53">
        <v>100978</v>
      </c>
      <c r="D13" s="40" t="s">
        <v>50</v>
      </c>
      <c r="E13" s="33" t="s">
        <v>43</v>
      </c>
      <c r="F13" s="37">
        <v>2523.4899999999998</v>
      </c>
      <c r="G13" s="35">
        <v>4.29</v>
      </c>
      <c r="H13" s="36" t="s">
        <v>38</v>
      </c>
      <c r="I13" s="34">
        <v>5.23</v>
      </c>
      <c r="J13" s="37">
        <v>13197.85</v>
      </c>
      <c r="K13" s="52" t="s">
        <v>39</v>
      </c>
    </row>
    <row r="14" spans="1:11" ht="24.75" customHeight="1" x14ac:dyDescent="0.2">
      <c r="A14" s="44" t="s">
        <v>51</v>
      </c>
      <c r="B14" s="45" t="s">
        <v>40</v>
      </c>
      <c r="C14" s="46">
        <v>95876</v>
      </c>
      <c r="D14" s="32" t="s">
        <v>44</v>
      </c>
      <c r="E14" s="47" t="s">
        <v>45</v>
      </c>
      <c r="F14" s="48">
        <v>6309.5</v>
      </c>
      <c r="G14" s="49">
        <v>1.33</v>
      </c>
      <c r="H14" s="50" t="s">
        <v>38</v>
      </c>
      <c r="I14" s="51">
        <v>1.62</v>
      </c>
      <c r="J14" s="48">
        <v>10221.39</v>
      </c>
      <c r="K14" s="52" t="s">
        <v>39</v>
      </c>
    </row>
    <row r="15" spans="1:11" ht="18" customHeight="1" x14ac:dyDescent="0.2">
      <c r="A15" s="29" t="s">
        <v>52</v>
      </c>
      <c r="B15" s="30" t="s">
        <v>40</v>
      </c>
      <c r="C15" s="53">
        <v>100576</v>
      </c>
      <c r="D15" s="40" t="s">
        <v>53</v>
      </c>
      <c r="E15" s="33" t="s">
        <v>42</v>
      </c>
      <c r="F15" s="37">
        <v>3977.13</v>
      </c>
      <c r="G15" s="35">
        <v>1.74</v>
      </c>
      <c r="H15" s="36" t="s">
        <v>38</v>
      </c>
      <c r="I15" s="34">
        <v>2.12</v>
      </c>
      <c r="J15" s="37">
        <v>8431.52</v>
      </c>
      <c r="K15" s="38" t="s">
        <v>39</v>
      </c>
    </row>
    <row r="16" spans="1:11" ht="9" customHeight="1" x14ac:dyDescent="0.2">
      <c r="A16" s="41" t="s">
        <v>54</v>
      </c>
      <c r="B16" s="28"/>
      <c r="C16" s="28"/>
      <c r="D16" s="41" t="s">
        <v>55</v>
      </c>
      <c r="E16" s="28"/>
      <c r="F16" s="28"/>
      <c r="G16" s="28"/>
      <c r="H16" s="28"/>
      <c r="I16" s="42" t="s">
        <v>35</v>
      </c>
      <c r="J16" s="43">
        <v>88984.639999999999</v>
      </c>
      <c r="K16" s="28"/>
    </row>
    <row r="17" spans="1:11" ht="24.75" customHeight="1" x14ac:dyDescent="0.2">
      <c r="A17" s="44" t="s">
        <v>56</v>
      </c>
      <c r="B17" s="45" t="s">
        <v>40</v>
      </c>
      <c r="C17" s="46">
        <v>93593</v>
      </c>
      <c r="D17" s="40" t="s">
        <v>57</v>
      </c>
      <c r="E17" s="47" t="s">
        <v>45</v>
      </c>
      <c r="F17" s="48">
        <v>19328.849999999999</v>
      </c>
      <c r="G17" s="49">
        <v>0.53</v>
      </c>
      <c r="H17" s="50" t="s">
        <v>38</v>
      </c>
      <c r="I17" s="51">
        <v>0.65</v>
      </c>
      <c r="J17" s="48">
        <v>12563.75</v>
      </c>
      <c r="K17" s="52" t="s">
        <v>39</v>
      </c>
    </row>
    <row r="18" spans="1:11" ht="18" customHeight="1" x14ac:dyDescent="0.2">
      <c r="A18" s="29" t="s">
        <v>58</v>
      </c>
      <c r="B18" s="30" t="s">
        <v>40</v>
      </c>
      <c r="C18" s="53">
        <v>100937</v>
      </c>
      <c r="D18" s="40" t="s">
        <v>59</v>
      </c>
      <c r="E18" s="33" t="s">
        <v>45</v>
      </c>
      <c r="F18" s="34">
        <v>994.28</v>
      </c>
      <c r="G18" s="35">
        <v>5.63</v>
      </c>
      <c r="H18" s="36" t="s">
        <v>38</v>
      </c>
      <c r="I18" s="34">
        <v>6.86</v>
      </c>
      <c r="J18" s="37">
        <v>6820.76</v>
      </c>
      <c r="K18" s="38" t="s">
        <v>39</v>
      </c>
    </row>
    <row r="19" spans="1:11" ht="33.200000000000003" customHeight="1" x14ac:dyDescent="0.2">
      <c r="A19" s="29" t="s">
        <v>60</v>
      </c>
      <c r="B19" s="30" t="s">
        <v>40</v>
      </c>
      <c r="C19" s="53">
        <v>100978</v>
      </c>
      <c r="D19" s="40" t="s">
        <v>50</v>
      </c>
      <c r="E19" s="33" t="s">
        <v>43</v>
      </c>
      <c r="F19" s="34">
        <v>795.43</v>
      </c>
      <c r="G19" s="35">
        <v>4.29</v>
      </c>
      <c r="H19" s="36" t="s">
        <v>38</v>
      </c>
      <c r="I19" s="34">
        <v>5.23</v>
      </c>
      <c r="J19" s="37">
        <v>4160.1000000000004</v>
      </c>
      <c r="K19" s="52" t="s">
        <v>39</v>
      </c>
    </row>
    <row r="20" spans="1:11" ht="33" customHeight="1" x14ac:dyDescent="0.2">
      <c r="A20" s="29" t="s">
        <v>61</v>
      </c>
      <c r="B20" s="30" t="s">
        <v>40</v>
      </c>
      <c r="C20" s="53">
        <v>100572</v>
      </c>
      <c r="D20" s="40" t="s">
        <v>62</v>
      </c>
      <c r="E20" s="33" t="s">
        <v>43</v>
      </c>
      <c r="F20" s="34">
        <v>795.43</v>
      </c>
      <c r="G20" s="35">
        <v>67.52</v>
      </c>
      <c r="H20" s="36" t="s">
        <v>38</v>
      </c>
      <c r="I20" s="34">
        <v>82.27</v>
      </c>
      <c r="J20" s="37">
        <v>65440.03</v>
      </c>
      <c r="K20" s="52" t="s">
        <v>39</v>
      </c>
    </row>
    <row r="21" spans="1:11" ht="9" customHeight="1" x14ac:dyDescent="0.2">
      <c r="A21" s="41" t="s">
        <v>63</v>
      </c>
      <c r="B21" s="28"/>
      <c r="C21" s="28"/>
      <c r="D21" s="41" t="s">
        <v>64</v>
      </c>
      <c r="E21" s="28"/>
      <c r="F21" s="28"/>
      <c r="G21" s="28"/>
      <c r="H21" s="28"/>
      <c r="I21" s="42" t="s">
        <v>35</v>
      </c>
      <c r="J21" s="43">
        <v>79342.06</v>
      </c>
      <c r="K21" s="28"/>
    </row>
    <row r="22" spans="1:11" ht="24.75" customHeight="1" x14ac:dyDescent="0.2">
      <c r="A22" s="44" t="s">
        <v>65</v>
      </c>
      <c r="B22" s="45" t="s">
        <v>40</v>
      </c>
      <c r="C22" s="46">
        <v>93593</v>
      </c>
      <c r="D22" s="40" t="s">
        <v>57</v>
      </c>
      <c r="E22" s="47" t="s">
        <v>45</v>
      </c>
      <c r="F22" s="48">
        <v>16107.38</v>
      </c>
      <c r="G22" s="49">
        <v>0.53</v>
      </c>
      <c r="H22" s="50" t="s">
        <v>38</v>
      </c>
      <c r="I22" s="51">
        <v>0.65</v>
      </c>
      <c r="J22" s="48">
        <v>10469.799999999999</v>
      </c>
      <c r="K22" s="52" t="s">
        <v>39</v>
      </c>
    </row>
    <row r="23" spans="1:11" ht="18" customHeight="1" x14ac:dyDescent="0.2">
      <c r="A23" s="29" t="s">
        <v>66</v>
      </c>
      <c r="B23" s="30" t="s">
        <v>40</v>
      </c>
      <c r="C23" s="53">
        <v>100937</v>
      </c>
      <c r="D23" s="40" t="s">
        <v>59</v>
      </c>
      <c r="E23" s="33" t="s">
        <v>45</v>
      </c>
      <c r="F23" s="34">
        <v>994.28</v>
      </c>
      <c r="G23" s="35">
        <v>5.63</v>
      </c>
      <c r="H23" s="36" t="s">
        <v>38</v>
      </c>
      <c r="I23" s="34">
        <v>6.86</v>
      </c>
      <c r="J23" s="37">
        <v>6820.76</v>
      </c>
      <c r="K23" s="38" t="s">
        <v>39</v>
      </c>
    </row>
    <row r="24" spans="1:11" ht="33.200000000000003" customHeight="1" x14ac:dyDescent="0.2">
      <c r="A24" s="29" t="s">
        <v>67</v>
      </c>
      <c r="B24" s="30" t="s">
        <v>40</v>
      </c>
      <c r="C24" s="53">
        <v>100978</v>
      </c>
      <c r="D24" s="40" t="s">
        <v>50</v>
      </c>
      <c r="E24" s="33" t="s">
        <v>43</v>
      </c>
      <c r="F24" s="34">
        <v>795.43</v>
      </c>
      <c r="G24" s="35">
        <v>4.29</v>
      </c>
      <c r="H24" s="36" t="s">
        <v>38</v>
      </c>
      <c r="I24" s="34">
        <v>5.23</v>
      </c>
      <c r="J24" s="37">
        <v>4160.1000000000004</v>
      </c>
      <c r="K24" s="52" t="s">
        <v>39</v>
      </c>
    </row>
    <row r="25" spans="1:11" ht="33" customHeight="1" x14ac:dyDescent="0.2">
      <c r="A25" s="29" t="s">
        <v>68</v>
      </c>
      <c r="B25" s="30" t="s">
        <v>40</v>
      </c>
      <c r="C25" s="53">
        <v>100573</v>
      </c>
      <c r="D25" s="40" t="s">
        <v>69</v>
      </c>
      <c r="E25" s="33" t="s">
        <v>43</v>
      </c>
      <c r="F25" s="34">
        <v>795.43</v>
      </c>
      <c r="G25" s="35">
        <v>59.73</v>
      </c>
      <c r="H25" s="36" t="s">
        <v>38</v>
      </c>
      <c r="I25" s="34">
        <v>72.78</v>
      </c>
      <c r="J25" s="37">
        <v>57891.4</v>
      </c>
      <c r="K25" s="52" t="s">
        <v>39</v>
      </c>
    </row>
    <row r="26" spans="1:11" ht="9" customHeight="1" x14ac:dyDescent="0.2">
      <c r="A26" s="41" t="s">
        <v>70</v>
      </c>
      <c r="B26" s="28"/>
      <c r="C26" s="28"/>
      <c r="D26" s="41" t="s">
        <v>71</v>
      </c>
      <c r="E26" s="28"/>
      <c r="F26" s="28"/>
      <c r="G26" s="28"/>
      <c r="H26" s="28"/>
      <c r="I26" s="42" t="s">
        <v>35</v>
      </c>
      <c r="J26" s="43">
        <v>46844.06</v>
      </c>
      <c r="K26" s="28"/>
    </row>
  </sheetData>
  <mergeCells count="14">
    <mergeCell ref="K1:K2"/>
    <mergeCell ref="A3:K3"/>
    <mergeCell ref="A4:B4"/>
    <mergeCell ref="E4:G4"/>
    <mergeCell ref="K4:K5"/>
    <mergeCell ref="E5:F5"/>
    <mergeCell ref="A9:K9"/>
    <mergeCell ref="K10:K11"/>
    <mergeCell ref="A11:D11"/>
    <mergeCell ref="A6:K6"/>
    <mergeCell ref="A7:B7"/>
    <mergeCell ref="E7:F7"/>
    <mergeCell ref="K7:K8"/>
    <mergeCell ref="E8:F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5"/>
  <dimension ref="A1:J29"/>
  <sheetViews>
    <sheetView topLeftCell="A9" zoomScale="120" zoomScaleNormal="120" workbookViewId="0">
      <selection activeCell="N23" sqref="N23"/>
    </sheetView>
  </sheetViews>
  <sheetFormatPr defaultRowHeight="12.75" x14ac:dyDescent="0.2"/>
  <cols>
    <col min="1" max="1" width="10.83203125" customWidth="1"/>
    <col min="2" max="3" width="13.33203125" customWidth="1"/>
    <col min="4" max="4" width="56.6640625" customWidth="1"/>
    <col min="5" max="5" width="8.83203125" customWidth="1"/>
    <col min="6" max="6" width="12.6640625" customWidth="1"/>
    <col min="7" max="7" width="12.5" customWidth="1"/>
    <col min="8" max="8" width="9.33203125" customWidth="1"/>
    <col min="9" max="9" width="12.5" customWidth="1"/>
    <col min="10" max="10" width="13.33203125" customWidth="1"/>
  </cols>
  <sheetData>
    <row r="1" spans="1:10" ht="11.85" customHeight="1" x14ac:dyDescent="0.2">
      <c r="A1" s="1"/>
      <c r="B1" s="1"/>
      <c r="C1" s="1"/>
      <c r="D1" s="2" t="s">
        <v>0</v>
      </c>
      <c r="E1" s="1"/>
      <c r="F1" s="1"/>
      <c r="G1" s="1"/>
      <c r="H1" s="1"/>
      <c r="I1" s="3"/>
      <c r="J1" s="4" t="s">
        <v>1</v>
      </c>
    </row>
    <row r="2" spans="1:10" ht="11.25" customHeight="1" x14ac:dyDescent="0.2">
      <c r="A2" s="1"/>
      <c r="B2" s="1"/>
      <c r="C2" s="1"/>
      <c r="D2" s="5" t="s">
        <v>2</v>
      </c>
      <c r="E2" s="1"/>
      <c r="F2" s="1"/>
      <c r="G2" s="1"/>
      <c r="H2" s="1"/>
      <c r="I2" s="3"/>
      <c r="J2" s="6" t="s">
        <v>3</v>
      </c>
    </row>
    <row r="3" spans="1:10" ht="8.25" customHeight="1" x14ac:dyDescent="0.2">
      <c r="A3" s="188"/>
      <c r="B3" s="188"/>
      <c r="C3" s="188"/>
      <c r="D3" s="188"/>
      <c r="E3" s="188"/>
      <c r="F3" s="188"/>
      <c r="G3" s="188"/>
      <c r="H3" s="188"/>
      <c r="I3" s="188"/>
      <c r="J3" s="188"/>
    </row>
    <row r="4" spans="1:10" ht="9" customHeight="1" x14ac:dyDescent="0.2">
      <c r="A4" s="189" t="s">
        <v>4</v>
      </c>
      <c r="B4" s="190"/>
      <c r="C4" s="7" t="s">
        <v>5</v>
      </c>
      <c r="D4" s="7" t="s">
        <v>6</v>
      </c>
      <c r="E4" s="189" t="s">
        <v>7</v>
      </c>
      <c r="F4" s="191"/>
      <c r="G4" s="191"/>
      <c r="H4" s="1"/>
      <c r="I4" s="1"/>
      <c r="J4" s="3"/>
    </row>
    <row r="5" spans="1:10" ht="9" customHeight="1" x14ac:dyDescent="0.2">
      <c r="A5" s="9" t="s">
        <v>8</v>
      </c>
      <c r="B5" s="10"/>
      <c r="C5" s="11">
        <v>885827</v>
      </c>
      <c r="D5" s="12" t="s">
        <v>9</v>
      </c>
      <c r="E5" s="193" t="s">
        <v>10</v>
      </c>
      <c r="F5" s="194"/>
      <c r="G5" s="13"/>
      <c r="H5" s="13"/>
      <c r="I5" s="13"/>
      <c r="J5" s="10"/>
    </row>
    <row r="6" spans="1:10" ht="5.25" customHeight="1" x14ac:dyDescent="0.2">
      <c r="A6" s="188"/>
      <c r="B6" s="188"/>
      <c r="C6" s="188"/>
      <c r="D6" s="188"/>
      <c r="E6" s="188"/>
      <c r="F6" s="188"/>
      <c r="G6" s="188"/>
      <c r="H6" s="188"/>
      <c r="I6" s="188"/>
      <c r="J6" s="188"/>
    </row>
    <row r="7" spans="1:10" ht="9" customHeight="1" x14ac:dyDescent="0.2">
      <c r="A7" s="189" t="s">
        <v>11</v>
      </c>
      <c r="B7" s="190"/>
      <c r="C7" s="7" t="s">
        <v>12</v>
      </c>
      <c r="D7" s="7" t="s">
        <v>13</v>
      </c>
      <c r="E7" s="189" t="s">
        <v>14</v>
      </c>
      <c r="F7" s="191"/>
      <c r="G7" s="1"/>
      <c r="H7" s="14" t="s">
        <v>15</v>
      </c>
      <c r="I7" s="15" t="s">
        <v>16</v>
      </c>
      <c r="J7" s="16" t="s">
        <v>17</v>
      </c>
    </row>
    <row r="8" spans="1:10" ht="9" customHeight="1" x14ac:dyDescent="0.2">
      <c r="A8" s="9" t="s">
        <v>18</v>
      </c>
      <c r="B8" s="10"/>
      <c r="C8" s="12" t="s">
        <v>19</v>
      </c>
      <c r="D8" s="12" t="s">
        <v>20</v>
      </c>
      <c r="E8" s="193" t="s">
        <v>21</v>
      </c>
      <c r="F8" s="194"/>
      <c r="G8" s="13"/>
      <c r="H8" s="17">
        <v>0.21840000000000001</v>
      </c>
      <c r="I8" s="18">
        <v>0</v>
      </c>
      <c r="J8" s="19">
        <v>0</v>
      </c>
    </row>
    <row r="9" spans="1:10" ht="33" customHeight="1" x14ac:dyDescent="0.2">
      <c r="A9" s="183" t="s">
        <v>22</v>
      </c>
      <c r="B9" s="183"/>
      <c r="C9" s="183"/>
      <c r="D9" s="183"/>
      <c r="E9" s="183"/>
      <c r="F9" s="183"/>
      <c r="G9" s="183"/>
      <c r="H9" s="183"/>
      <c r="I9" s="183"/>
      <c r="J9" s="183"/>
    </row>
    <row r="10" spans="1:10" ht="22.7" customHeight="1" x14ac:dyDescent="0.2">
      <c r="A10" s="20" t="s">
        <v>23</v>
      </c>
      <c r="B10" s="20" t="s">
        <v>24</v>
      </c>
      <c r="C10" s="21" t="s">
        <v>25</v>
      </c>
      <c r="D10" s="20" t="s">
        <v>26</v>
      </c>
      <c r="E10" s="20" t="s">
        <v>27</v>
      </c>
      <c r="F10" s="22" t="s">
        <v>28</v>
      </c>
      <c r="G10" s="23" t="s">
        <v>29</v>
      </c>
      <c r="H10" s="24" t="s">
        <v>30</v>
      </c>
      <c r="I10" s="23" t="s">
        <v>31</v>
      </c>
      <c r="J10" s="25" t="s">
        <v>32</v>
      </c>
    </row>
    <row r="11" spans="1:10" ht="9" customHeight="1" x14ac:dyDescent="0.2">
      <c r="A11" s="186" t="s">
        <v>34</v>
      </c>
      <c r="B11" s="187"/>
      <c r="C11" s="187"/>
      <c r="D11" s="187"/>
      <c r="E11" s="26"/>
      <c r="F11" s="26"/>
      <c r="G11" s="26"/>
      <c r="H11" s="26"/>
      <c r="I11" s="26"/>
      <c r="J11" s="27">
        <v>1041046.43</v>
      </c>
    </row>
    <row r="12" spans="1:10" ht="33.200000000000003" customHeight="1" x14ac:dyDescent="0.2">
      <c r="A12" s="29" t="s">
        <v>72</v>
      </c>
      <c r="B12" s="30" t="s">
        <v>40</v>
      </c>
      <c r="C12" s="39">
        <v>94267</v>
      </c>
      <c r="D12" s="32" t="s">
        <v>73</v>
      </c>
      <c r="E12" s="33" t="s">
        <v>46</v>
      </c>
      <c r="F12" s="34">
        <v>881.9</v>
      </c>
      <c r="G12" s="35">
        <v>38.65</v>
      </c>
      <c r="H12" s="36" t="s">
        <v>38</v>
      </c>
      <c r="I12" s="34">
        <v>47.09</v>
      </c>
      <c r="J12" s="37">
        <v>41528.67</v>
      </c>
    </row>
    <row r="13" spans="1:10" ht="33" customHeight="1" x14ac:dyDescent="0.2">
      <c r="A13" s="29" t="s">
        <v>74</v>
      </c>
      <c r="B13" s="30" t="s">
        <v>40</v>
      </c>
      <c r="C13" s="39">
        <v>94268</v>
      </c>
      <c r="D13" s="32" t="s">
        <v>75</v>
      </c>
      <c r="E13" s="33" t="s">
        <v>46</v>
      </c>
      <c r="F13" s="34">
        <v>101.13</v>
      </c>
      <c r="G13" s="35">
        <v>43.14</v>
      </c>
      <c r="H13" s="36" t="s">
        <v>38</v>
      </c>
      <c r="I13" s="34">
        <v>52.56</v>
      </c>
      <c r="J13" s="37">
        <v>5315.39</v>
      </c>
    </row>
    <row r="14" spans="1:10" ht="9" customHeight="1" x14ac:dyDescent="0.2">
      <c r="A14" s="41" t="s">
        <v>76</v>
      </c>
      <c r="B14" s="28"/>
      <c r="C14" s="28"/>
      <c r="D14" s="41" t="s">
        <v>77</v>
      </c>
      <c r="E14" s="28"/>
      <c r="F14" s="28"/>
      <c r="G14" s="28"/>
      <c r="H14" s="28"/>
      <c r="I14" s="42" t="s">
        <v>35</v>
      </c>
      <c r="J14" s="43">
        <v>36726.480000000003</v>
      </c>
    </row>
    <row r="15" spans="1:10" ht="9" customHeight="1" x14ac:dyDescent="0.2">
      <c r="A15" s="29" t="s">
        <v>78</v>
      </c>
      <c r="B15" s="30" t="s">
        <v>40</v>
      </c>
      <c r="C15" s="39">
        <v>98520</v>
      </c>
      <c r="D15" s="32" t="s">
        <v>79</v>
      </c>
      <c r="E15" s="33" t="s">
        <v>42</v>
      </c>
      <c r="F15" s="37">
        <v>1997.09</v>
      </c>
      <c r="G15" s="35">
        <v>3.96</v>
      </c>
      <c r="H15" s="36" t="s">
        <v>38</v>
      </c>
      <c r="I15" s="34">
        <v>4.82</v>
      </c>
      <c r="J15" s="37">
        <v>9625.9699999999993</v>
      </c>
    </row>
    <row r="16" spans="1:10" ht="9" customHeight="1" x14ac:dyDescent="0.2">
      <c r="A16" s="29" t="s">
        <v>80</v>
      </c>
      <c r="B16" s="30" t="s">
        <v>40</v>
      </c>
      <c r="C16" s="39">
        <v>98504</v>
      </c>
      <c r="D16" s="32" t="s">
        <v>81</v>
      </c>
      <c r="E16" s="33" t="s">
        <v>42</v>
      </c>
      <c r="F16" s="37">
        <v>1997.09</v>
      </c>
      <c r="G16" s="35">
        <v>11.14</v>
      </c>
      <c r="H16" s="36" t="s">
        <v>38</v>
      </c>
      <c r="I16" s="34">
        <v>13.57</v>
      </c>
      <c r="J16" s="37">
        <v>27100.51</v>
      </c>
    </row>
    <row r="17" spans="1:10" ht="18" customHeight="1" x14ac:dyDescent="0.2">
      <c r="A17" s="41" t="s">
        <v>82</v>
      </c>
      <c r="B17" s="54"/>
      <c r="C17" s="54"/>
      <c r="D17" s="55" t="s">
        <v>83</v>
      </c>
      <c r="E17" s="54"/>
      <c r="F17" s="54"/>
      <c r="G17" s="54"/>
      <c r="H17" s="54"/>
      <c r="I17" s="42" t="s">
        <v>35</v>
      </c>
      <c r="J17" s="43">
        <v>370401.32</v>
      </c>
    </row>
    <row r="18" spans="1:10" ht="16.5" customHeight="1" x14ac:dyDescent="0.2">
      <c r="A18" s="29" t="s">
        <v>84</v>
      </c>
      <c r="B18" s="30" t="s">
        <v>40</v>
      </c>
      <c r="C18" s="39">
        <v>96401</v>
      </c>
      <c r="D18" s="32" t="s">
        <v>85</v>
      </c>
      <c r="E18" s="33" t="s">
        <v>42</v>
      </c>
      <c r="F18" s="37">
        <v>3977.13</v>
      </c>
      <c r="G18" s="35">
        <v>6.71</v>
      </c>
      <c r="H18" s="36" t="s">
        <v>38</v>
      </c>
      <c r="I18" s="34">
        <v>8.18</v>
      </c>
      <c r="J18" s="37">
        <v>32532.92</v>
      </c>
    </row>
    <row r="19" spans="1:10" ht="18" customHeight="1" x14ac:dyDescent="0.2">
      <c r="A19" s="29" t="s">
        <v>86</v>
      </c>
      <c r="B19" s="30" t="s">
        <v>40</v>
      </c>
      <c r="C19" s="39">
        <v>96402</v>
      </c>
      <c r="D19" s="40" t="s">
        <v>87</v>
      </c>
      <c r="E19" s="33" t="s">
        <v>42</v>
      </c>
      <c r="F19" s="37">
        <v>3977.13</v>
      </c>
      <c r="G19" s="35">
        <v>1.96</v>
      </c>
      <c r="H19" s="36" t="s">
        <v>38</v>
      </c>
      <c r="I19" s="34">
        <v>2.39</v>
      </c>
      <c r="J19" s="37">
        <v>9505.34</v>
      </c>
    </row>
    <row r="20" spans="1:10" ht="33.200000000000003" customHeight="1" x14ac:dyDescent="0.2">
      <c r="A20" s="29" t="s">
        <v>88</v>
      </c>
      <c r="B20" s="30" t="s">
        <v>40</v>
      </c>
      <c r="C20" s="39">
        <v>93177</v>
      </c>
      <c r="D20" s="32" t="s">
        <v>89</v>
      </c>
      <c r="E20" s="33" t="s">
        <v>90</v>
      </c>
      <c r="F20" s="34">
        <v>402.68</v>
      </c>
      <c r="G20" s="35">
        <v>1.84</v>
      </c>
      <c r="H20" s="36" t="s">
        <v>38</v>
      </c>
      <c r="I20" s="34">
        <v>2.2400000000000002</v>
      </c>
      <c r="J20" s="34">
        <v>902</v>
      </c>
    </row>
    <row r="21" spans="1:10" ht="24.75" customHeight="1" x14ac:dyDescent="0.2">
      <c r="A21" s="44" t="s">
        <v>91</v>
      </c>
      <c r="B21" s="45" t="s">
        <v>40</v>
      </c>
      <c r="C21" s="46">
        <v>93599</v>
      </c>
      <c r="D21" s="40" t="s">
        <v>92</v>
      </c>
      <c r="E21" s="47" t="s">
        <v>90</v>
      </c>
      <c r="F21" s="48">
        <v>26383.88</v>
      </c>
      <c r="G21" s="49">
        <v>0.35</v>
      </c>
      <c r="H21" s="50" t="s">
        <v>38</v>
      </c>
      <c r="I21" s="51">
        <v>0.43</v>
      </c>
      <c r="J21" s="48">
        <v>11345.07</v>
      </c>
    </row>
    <row r="22" spans="1:10" ht="24.75" customHeight="1" x14ac:dyDescent="0.2">
      <c r="A22" s="44" t="s">
        <v>93</v>
      </c>
      <c r="B22" s="45" t="s">
        <v>94</v>
      </c>
      <c r="C22" s="56">
        <v>5914649</v>
      </c>
      <c r="D22" s="40" t="s">
        <v>95</v>
      </c>
      <c r="E22" s="47" t="s">
        <v>96</v>
      </c>
      <c r="F22" s="51">
        <v>651.45000000000005</v>
      </c>
      <c r="G22" s="49">
        <v>3.8</v>
      </c>
      <c r="H22" s="50" t="s">
        <v>38</v>
      </c>
      <c r="I22" s="51">
        <v>4.63</v>
      </c>
      <c r="J22" s="48">
        <v>3016.21</v>
      </c>
    </row>
    <row r="23" spans="1:10" ht="24.75" customHeight="1" x14ac:dyDescent="0.2">
      <c r="A23" s="44" t="s">
        <v>97</v>
      </c>
      <c r="B23" s="45" t="s">
        <v>40</v>
      </c>
      <c r="C23" s="46">
        <v>95995</v>
      </c>
      <c r="D23" s="40" t="s">
        <v>98</v>
      </c>
      <c r="E23" s="47" t="s">
        <v>43</v>
      </c>
      <c r="F23" s="51">
        <v>278.39999999999998</v>
      </c>
      <c r="G23" s="49">
        <v>923.05</v>
      </c>
      <c r="H23" s="50" t="s">
        <v>38</v>
      </c>
      <c r="I23" s="48">
        <v>1124.6400000000001</v>
      </c>
      <c r="J23" s="48">
        <v>313099.78000000003</v>
      </c>
    </row>
    <row r="24" spans="1:10" ht="18" customHeight="1" x14ac:dyDescent="0.2">
      <c r="A24" s="41" t="s">
        <v>99</v>
      </c>
      <c r="B24" s="54"/>
      <c r="C24" s="54"/>
      <c r="D24" s="55" t="s">
        <v>100</v>
      </c>
      <c r="E24" s="54"/>
      <c r="F24" s="54"/>
      <c r="G24" s="54"/>
      <c r="H24" s="54"/>
      <c r="I24" s="42" t="s">
        <v>35</v>
      </c>
      <c r="J24" s="43">
        <v>12150.23</v>
      </c>
    </row>
    <row r="25" spans="1:10" ht="18" customHeight="1" x14ac:dyDescent="0.2">
      <c r="A25" s="29" t="s">
        <v>101</v>
      </c>
      <c r="B25" s="30" t="s">
        <v>36</v>
      </c>
      <c r="C25" s="31">
        <v>3</v>
      </c>
      <c r="D25" s="40" t="s">
        <v>102</v>
      </c>
      <c r="E25" s="33" t="s">
        <v>37</v>
      </c>
      <c r="F25" s="34">
        <v>4.16</v>
      </c>
      <c r="G25" s="35">
        <v>533.77</v>
      </c>
      <c r="H25" s="36" t="s">
        <v>38</v>
      </c>
      <c r="I25" s="34">
        <v>650.35</v>
      </c>
      <c r="J25" s="37">
        <v>2705.46</v>
      </c>
    </row>
    <row r="26" spans="1:10" ht="24.75" customHeight="1" x14ac:dyDescent="0.2">
      <c r="A26" s="44" t="s">
        <v>103</v>
      </c>
      <c r="B26" s="45" t="s">
        <v>36</v>
      </c>
      <c r="C26" s="57">
        <v>4</v>
      </c>
      <c r="D26" s="32" t="s">
        <v>104</v>
      </c>
      <c r="E26" s="47" t="s">
        <v>105</v>
      </c>
      <c r="F26" s="51">
        <v>31</v>
      </c>
      <c r="G26" s="49">
        <v>250.06</v>
      </c>
      <c r="H26" s="50" t="s">
        <v>38</v>
      </c>
      <c r="I26" s="51">
        <v>304.67</v>
      </c>
      <c r="J26" s="48">
        <v>9444.77</v>
      </c>
    </row>
    <row r="27" spans="1:10" ht="9" customHeight="1" x14ac:dyDescent="0.2">
      <c r="A27" s="41" t="s">
        <v>106</v>
      </c>
      <c r="B27" s="28"/>
      <c r="C27" s="28"/>
      <c r="D27" s="41" t="s">
        <v>107</v>
      </c>
      <c r="E27" s="28"/>
      <c r="F27" s="28"/>
      <c r="G27" s="28"/>
      <c r="H27" s="28"/>
      <c r="I27" s="42" t="s">
        <v>35</v>
      </c>
      <c r="J27" s="43">
        <v>2420.4499999999998</v>
      </c>
    </row>
    <row r="28" spans="1:10" ht="9" customHeight="1" x14ac:dyDescent="0.2">
      <c r="A28" s="29" t="s">
        <v>108</v>
      </c>
      <c r="B28" s="30" t="s">
        <v>36</v>
      </c>
      <c r="C28" s="31">
        <v>5</v>
      </c>
      <c r="D28" s="32" t="s">
        <v>109</v>
      </c>
      <c r="E28" s="33" t="s">
        <v>105</v>
      </c>
      <c r="F28" s="34">
        <v>10</v>
      </c>
      <c r="G28" s="35">
        <v>73.63</v>
      </c>
      <c r="H28" s="36" t="s">
        <v>38</v>
      </c>
      <c r="I28" s="34">
        <v>89.71</v>
      </c>
      <c r="J28" s="34">
        <v>897.1</v>
      </c>
    </row>
    <row r="29" spans="1:10" ht="24.75" customHeight="1" x14ac:dyDescent="0.2">
      <c r="A29" s="44" t="s">
        <v>110</v>
      </c>
      <c r="B29" s="45" t="s">
        <v>36</v>
      </c>
      <c r="C29" s="57">
        <v>4</v>
      </c>
      <c r="D29" s="32" t="s">
        <v>104</v>
      </c>
      <c r="E29" s="47" t="s">
        <v>105</v>
      </c>
      <c r="F29" s="51">
        <v>5</v>
      </c>
      <c r="G29" s="49">
        <v>250.06</v>
      </c>
      <c r="H29" s="50" t="s">
        <v>38</v>
      </c>
      <c r="I29" s="51">
        <v>304.67</v>
      </c>
      <c r="J29" s="48">
        <v>1523.35</v>
      </c>
    </row>
  </sheetData>
  <mergeCells count="10">
    <mergeCell ref="A3:J3"/>
    <mergeCell ref="A4:B4"/>
    <mergeCell ref="E4:G4"/>
    <mergeCell ref="E5:F5"/>
    <mergeCell ref="A9:J9"/>
    <mergeCell ref="A11:D11"/>
    <mergeCell ref="A6:J6"/>
    <mergeCell ref="A7:B7"/>
    <mergeCell ref="E7:F7"/>
    <mergeCell ref="E8:F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6"/>
  <dimension ref="A1:J33"/>
  <sheetViews>
    <sheetView topLeftCell="A10" zoomScale="120" zoomScaleNormal="120" workbookViewId="0">
      <selection activeCell="A12" sqref="A12:J33"/>
    </sheetView>
  </sheetViews>
  <sheetFormatPr defaultRowHeight="12.75" x14ac:dyDescent="0.2"/>
  <cols>
    <col min="1" max="1" width="10.83203125" customWidth="1"/>
    <col min="2" max="3" width="13.33203125" customWidth="1"/>
    <col min="4" max="4" width="56.6640625" customWidth="1"/>
    <col min="5" max="5" width="8.83203125" customWidth="1"/>
    <col min="6" max="6" width="12.6640625" customWidth="1"/>
    <col min="7" max="7" width="12.5" customWidth="1"/>
    <col min="8" max="8" width="9.33203125" customWidth="1"/>
    <col min="9" max="9" width="12.5" customWidth="1"/>
    <col min="10" max="10" width="13.33203125" customWidth="1"/>
  </cols>
  <sheetData>
    <row r="1" spans="1:10" ht="11.85" customHeight="1" x14ac:dyDescent="0.2">
      <c r="A1" s="1"/>
      <c r="B1" s="1"/>
      <c r="C1" s="1"/>
      <c r="D1" s="2" t="s">
        <v>0</v>
      </c>
      <c r="E1" s="1"/>
      <c r="F1" s="1"/>
      <c r="G1" s="1"/>
      <c r="H1" s="1"/>
      <c r="I1" s="3"/>
      <c r="J1" s="4" t="s">
        <v>1</v>
      </c>
    </row>
    <row r="2" spans="1:10" ht="11.25" customHeight="1" x14ac:dyDescent="0.2">
      <c r="A2" s="1"/>
      <c r="B2" s="1"/>
      <c r="C2" s="1"/>
      <c r="D2" s="5" t="s">
        <v>2</v>
      </c>
      <c r="E2" s="1"/>
      <c r="F2" s="1"/>
      <c r="G2" s="1"/>
      <c r="H2" s="1"/>
      <c r="I2" s="3"/>
      <c r="J2" s="6" t="s">
        <v>3</v>
      </c>
    </row>
    <row r="3" spans="1:10" ht="8.25" customHeight="1" x14ac:dyDescent="0.2">
      <c r="A3" s="188"/>
      <c r="B3" s="188"/>
      <c r="C3" s="188"/>
      <c r="D3" s="188"/>
      <c r="E3" s="188"/>
      <c r="F3" s="188"/>
      <c r="G3" s="188"/>
      <c r="H3" s="188"/>
      <c r="I3" s="188"/>
      <c r="J3" s="188"/>
    </row>
    <row r="4" spans="1:10" ht="9" customHeight="1" x14ac:dyDescent="0.2">
      <c r="A4" s="189" t="s">
        <v>4</v>
      </c>
      <c r="B4" s="190"/>
      <c r="C4" s="7" t="s">
        <v>5</v>
      </c>
      <c r="D4" s="7" t="s">
        <v>6</v>
      </c>
      <c r="E4" s="189" t="s">
        <v>7</v>
      </c>
      <c r="F4" s="191"/>
      <c r="G4" s="191"/>
      <c r="H4" s="1"/>
      <c r="I4" s="1"/>
      <c r="J4" s="3"/>
    </row>
    <row r="5" spans="1:10" ht="9" customHeight="1" x14ac:dyDescent="0.2">
      <c r="A5" s="9" t="s">
        <v>8</v>
      </c>
      <c r="B5" s="10"/>
      <c r="C5" s="11">
        <v>885827</v>
      </c>
      <c r="D5" s="12" t="s">
        <v>9</v>
      </c>
      <c r="E5" s="193" t="s">
        <v>10</v>
      </c>
      <c r="F5" s="194"/>
      <c r="G5" s="13"/>
      <c r="H5" s="13"/>
      <c r="I5" s="13"/>
      <c r="J5" s="10"/>
    </row>
    <row r="6" spans="1:10" ht="5.25" customHeight="1" x14ac:dyDescent="0.2">
      <c r="A6" s="188"/>
      <c r="B6" s="188"/>
      <c r="C6" s="188"/>
      <c r="D6" s="188"/>
      <c r="E6" s="188"/>
      <c r="F6" s="188"/>
      <c r="G6" s="188"/>
      <c r="H6" s="188"/>
      <c r="I6" s="188"/>
      <c r="J6" s="188"/>
    </row>
    <row r="7" spans="1:10" ht="9" customHeight="1" x14ac:dyDescent="0.2">
      <c r="A7" s="189" t="s">
        <v>11</v>
      </c>
      <c r="B7" s="190"/>
      <c r="C7" s="7" t="s">
        <v>12</v>
      </c>
      <c r="D7" s="7" t="s">
        <v>13</v>
      </c>
      <c r="E7" s="189" t="s">
        <v>14</v>
      </c>
      <c r="F7" s="191"/>
      <c r="G7" s="1"/>
      <c r="H7" s="14" t="s">
        <v>15</v>
      </c>
      <c r="I7" s="15" t="s">
        <v>16</v>
      </c>
      <c r="J7" s="16" t="s">
        <v>17</v>
      </c>
    </row>
    <row r="8" spans="1:10" ht="9" customHeight="1" x14ac:dyDescent="0.2">
      <c r="A8" s="9" t="s">
        <v>18</v>
      </c>
      <c r="B8" s="10"/>
      <c r="C8" s="12" t="s">
        <v>19</v>
      </c>
      <c r="D8" s="12" t="s">
        <v>20</v>
      </c>
      <c r="E8" s="193" t="s">
        <v>21</v>
      </c>
      <c r="F8" s="194"/>
      <c r="G8" s="13"/>
      <c r="H8" s="17">
        <v>0.21840000000000001</v>
      </c>
      <c r="I8" s="18">
        <v>0</v>
      </c>
      <c r="J8" s="19">
        <v>0</v>
      </c>
    </row>
    <row r="9" spans="1:10" ht="33" customHeight="1" x14ac:dyDescent="0.2">
      <c r="A9" s="183" t="s">
        <v>22</v>
      </c>
      <c r="B9" s="183"/>
      <c r="C9" s="183"/>
      <c r="D9" s="183"/>
      <c r="E9" s="183"/>
      <c r="F9" s="183"/>
      <c r="G9" s="183"/>
      <c r="H9" s="183"/>
      <c r="I9" s="183"/>
      <c r="J9" s="183"/>
    </row>
    <row r="10" spans="1:10" ht="22.7" customHeight="1" x14ac:dyDescent="0.2">
      <c r="A10" s="20" t="s">
        <v>23</v>
      </c>
      <c r="B10" s="20" t="s">
        <v>24</v>
      </c>
      <c r="C10" s="21" t="s">
        <v>25</v>
      </c>
      <c r="D10" s="20" t="s">
        <v>26</v>
      </c>
      <c r="E10" s="20" t="s">
        <v>27</v>
      </c>
      <c r="F10" s="22" t="s">
        <v>28</v>
      </c>
      <c r="G10" s="23" t="s">
        <v>29</v>
      </c>
      <c r="H10" s="24" t="s">
        <v>30</v>
      </c>
      <c r="I10" s="23" t="s">
        <v>31</v>
      </c>
      <c r="J10" s="25" t="s">
        <v>32</v>
      </c>
    </row>
    <row r="11" spans="1:10" ht="9" customHeight="1" x14ac:dyDescent="0.2">
      <c r="A11" s="186" t="s">
        <v>34</v>
      </c>
      <c r="B11" s="187"/>
      <c r="C11" s="187"/>
      <c r="D11" s="187"/>
      <c r="E11" s="26"/>
      <c r="F11" s="26"/>
      <c r="G11" s="26"/>
      <c r="H11" s="26"/>
      <c r="I11" s="26"/>
      <c r="J11" s="27">
        <v>1041046.43</v>
      </c>
    </row>
    <row r="12" spans="1:10" ht="33.200000000000003" customHeight="1" x14ac:dyDescent="0.2">
      <c r="A12" s="41" t="s">
        <v>111</v>
      </c>
      <c r="B12" s="55"/>
      <c r="C12" s="55"/>
      <c r="D12" s="55" t="s">
        <v>112</v>
      </c>
      <c r="E12" s="55"/>
      <c r="F12" s="55"/>
      <c r="G12" s="55"/>
      <c r="H12" s="55"/>
      <c r="I12" s="42" t="s">
        <v>35</v>
      </c>
      <c r="J12" s="43">
        <v>6982.74</v>
      </c>
    </row>
    <row r="13" spans="1:10" ht="18" customHeight="1" x14ac:dyDescent="0.2">
      <c r="A13" s="29" t="s">
        <v>113</v>
      </c>
      <c r="B13" s="30" t="s">
        <v>40</v>
      </c>
      <c r="C13" s="39">
        <v>72947</v>
      </c>
      <c r="D13" s="40" t="s">
        <v>114</v>
      </c>
      <c r="E13" s="33" t="s">
        <v>42</v>
      </c>
      <c r="F13" s="34">
        <v>264.77999999999997</v>
      </c>
      <c r="G13" s="35">
        <v>16.82</v>
      </c>
      <c r="H13" s="36" t="s">
        <v>38</v>
      </c>
      <c r="I13" s="34">
        <v>20.49</v>
      </c>
      <c r="J13" s="37">
        <v>5425.34</v>
      </c>
    </row>
    <row r="14" spans="1:10" ht="16.5" customHeight="1" x14ac:dyDescent="0.2">
      <c r="A14" s="29" t="s">
        <v>115</v>
      </c>
      <c r="B14" s="30" t="s">
        <v>94</v>
      </c>
      <c r="C14" s="53">
        <v>5213362</v>
      </c>
      <c r="D14" s="32" t="s">
        <v>116</v>
      </c>
      <c r="E14" s="33" t="s">
        <v>117</v>
      </c>
      <c r="F14" s="34">
        <v>20</v>
      </c>
      <c r="G14" s="35">
        <v>63.91</v>
      </c>
      <c r="H14" s="36" t="s">
        <v>38</v>
      </c>
      <c r="I14" s="34">
        <v>77.87</v>
      </c>
      <c r="J14" s="37">
        <v>1557.4</v>
      </c>
    </row>
    <row r="15" spans="1:10" ht="9" customHeight="1" x14ac:dyDescent="0.2">
      <c r="A15" s="41" t="s">
        <v>118</v>
      </c>
      <c r="B15" s="28"/>
      <c r="C15" s="28"/>
      <c r="D15" s="41" t="s">
        <v>119</v>
      </c>
      <c r="E15" s="28"/>
      <c r="F15" s="28"/>
      <c r="G15" s="28"/>
      <c r="H15" s="28"/>
      <c r="I15" s="42" t="s">
        <v>35</v>
      </c>
      <c r="J15" s="43">
        <v>83071.89</v>
      </c>
    </row>
    <row r="16" spans="1:10" ht="24.75" customHeight="1" x14ac:dyDescent="0.2">
      <c r="A16" s="44" t="s">
        <v>120</v>
      </c>
      <c r="B16" s="45" t="s">
        <v>40</v>
      </c>
      <c r="C16" s="46">
        <v>98525</v>
      </c>
      <c r="D16" s="40" t="s">
        <v>41</v>
      </c>
      <c r="E16" s="47" t="s">
        <v>42</v>
      </c>
      <c r="F16" s="51">
        <v>752.19</v>
      </c>
      <c r="G16" s="49">
        <v>0.32</v>
      </c>
      <c r="H16" s="50" t="s">
        <v>38</v>
      </c>
      <c r="I16" s="51">
        <v>0.39</v>
      </c>
      <c r="J16" s="51">
        <v>293.35000000000002</v>
      </c>
    </row>
    <row r="17" spans="1:10" ht="18" customHeight="1" x14ac:dyDescent="0.2">
      <c r="A17" s="29" t="s">
        <v>121</v>
      </c>
      <c r="B17" s="30" t="s">
        <v>40</v>
      </c>
      <c r="C17" s="39">
        <v>97083</v>
      </c>
      <c r="D17" s="40" t="s">
        <v>122</v>
      </c>
      <c r="E17" s="33" t="s">
        <v>42</v>
      </c>
      <c r="F17" s="34">
        <v>752.19</v>
      </c>
      <c r="G17" s="35">
        <v>3.08</v>
      </c>
      <c r="H17" s="36" t="s">
        <v>38</v>
      </c>
      <c r="I17" s="34">
        <v>3.75</v>
      </c>
      <c r="J17" s="37">
        <v>2820.71</v>
      </c>
    </row>
    <row r="18" spans="1:10" ht="18" customHeight="1" x14ac:dyDescent="0.2">
      <c r="A18" s="29" t="s">
        <v>123</v>
      </c>
      <c r="B18" s="30" t="s">
        <v>40</v>
      </c>
      <c r="C18" s="39">
        <v>96622</v>
      </c>
      <c r="D18" s="40" t="s">
        <v>124</v>
      </c>
      <c r="E18" s="33" t="s">
        <v>43</v>
      </c>
      <c r="F18" s="34">
        <v>37.61</v>
      </c>
      <c r="G18" s="35">
        <v>102.78</v>
      </c>
      <c r="H18" s="36" t="s">
        <v>38</v>
      </c>
      <c r="I18" s="34">
        <v>125.23</v>
      </c>
      <c r="J18" s="37">
        <v>4709.8999999999996</v>
      </c>
    </row>
    <row r="19" spans="1:10" ht="24.75" customHeight="1" x14ac:dyDescent="0.2">
      <c r="A19" s="44" t="s">
        <v>125</v>
      </c>
      <c r="B19" s="45" t="s">
        <v>40</v>
      </c>
      <c r="C19" s="46">
        <v>94995</v>
      </c>
      <c r="D19" s="40" t="s">
        <v>126</v>
      </c>
      <c r="E19" s="47" t="s">
        <v>42</v>
      </c>
      <c r="F19" s="51">
        <v>752.19</v>
      </c>
      <c r="G19" s="49">
        <v>80.8</v>
      </c>
      <c r="H19" s="50" t="s">
        <v>38</v>
      </c>
      <c r="I19" s="51">
        <v>98.45</v>
      </c>
      <c r="J19" s="48">
        <v>74053.11</v>
      </c>
    </row>
    <row r="20" spans="1:10" ht="9" customHeight="1" x14ac:dyDescent="0.2">
      <c r="A20" s="29" t="s">
        <v>127</v>
      </c>
      <c r="B20" s="30" t="s">
        <v>36</v>
      </c>
      <c r="C20" s="31">
        <v>2</v>
      </c>
      <c r="D20" s="32" t="s">
        <v>128</v>
      </c>
      <c r="E20" s="33" t="s">
        <v>105</v>
      </c>
      <c r="F20" s="34">
        <v>2</v>
      </c>
      <c r="G20" s="35">
        <v>490.32</v>
      </c>
      <c r="H20" s="36" t="s">
        <v>38</v>
      </c>
      <c r="I20" s="34">
        <v>597.41</v>
      </c>
      <c r="J20" s="37">
        <v>1194.82</v>
      </c>
    </row>
    <row r="21" spans="1:10" ht="9" customHeight="1" x14ac:dyDescent="0.2">
      <c r="A21" s="41" t="s">
        <v>129</v>
      </c>
      <c r="B21" s="28"/>
      <c r="C21" s="28"/>
      <c r="D21" s="41" t="s">
        <v>130</v>
      </c>
      <c r="E21" s="28"/>
      <c r="F21" s="28"/>
      <c r="G21" s="28"/>
      <c r="H21" s="28"/>
      <c r="I21" s="42" t="s">
        <v>35</v>
      </c>
      <c r="J21" s="43">
        <v>3722.99</v>
      </c>
    </row>
    <row r="22" spans="1:10" ht="9" customHeight="1" x14ac:dyDescent="0.2">
      <c r="A22" s="29" t="s">
        <v>131</v>
      </c>
      <c r="B22" s="30" t="s">
        <v>94</v>
      </c>
      <c r="C22" s="53">
        <v>1600447</v>
      </c>
      <c r="D22" s="32" t="s">
        <v>132</v>
      </c>
      <c r="E22" s="33" t="s">
        <v>133</v>
      </c>
      <c r="F22" s="34">
        <v>0.28000000000000003</v>
      </c>
      <c r="G22" s="35">
        <v>322.20999999999998</v>
      </c>
      <c r="H22" s="36" t="s">
        <v>38</v>
      </c>
      <c r="I22" s="34">
        <v>392.58</v>
      </c>
      <c r="J22" s="34">
        <v>109.92</v>
      </c>
    </row>
    <row r="23" spans="1:10" ht="9" customHeight="1" x14ac:dyDescent="0.2">
      <c r="A23" s="29" t="s">
        <v>134</v>
      </c>
      <c r="B23" s="30" t="s">
        <v>94</v>
      </c>
      <c r="C23" s="53">
        <v>1600436</v>
      </c>
      <c r="D23" s="32" t="s">
        <v>135</v>
      </c>
      <c r="E23" s="33" t="s">
        <v>133</v>
      </c>
      <c r="F23" s="34">
        <v>2.8</v>
      </c>
      <c r="G23" s="35">
        <v>358.62</v>
      </c>
      <c r="H23" s="36" t="s">
        <v>38</v>
      </c>
      <c r="I23" s="34">
        <v>436.94</v>
      </c>
      <c r="J23" s="37">
        <v>1223.43</v>
      </c>
    </row>
    <row r="24" spans="1:10" ht="9" customHeight="1" x14ac:dyDescent="0.2">
      <c r="A24" s="29" t="s">
        <v>136</v>
      </c>
      <c r="B24" s="30" t="s">
        <v>36</v>
      </c>
      <c r="C24" s="31">
        <v>2</v>
      </c>
      <c r="D24" s="32" t="s">
        <v>128</v>
      </c>
      <c r="E24" s="33" t="s">
        <v>105</v>
      </c>
      <c r="F24" s="34">
        <v>4</v>
      </c>
      <c r="G24" s="35">
        <v>490.32</v>
      </c>
      <c r="H24" s="36" t="s">
        <v>38</v>
      </c>
      <c r="I24" s="34">
        <v>597.41</v>
      </c>
      <c r="J24" s="37">
        <v>2389.64</v>
      </c>
    </row>
    <row r="25" spans="1:10" ht="18" customHeight="1" x14ac:dyDescent="0.2">
      <c r="A25" s="41" t="s">
        <v>137</v>
      </c>
      <c r="B25" s="54"/>
      <c r="C25" s="54"/>
      <c r="D25" s="55" t="s">
        <v>138</v>
      </c>
      <c r="E25" s="54"/>
      <c r="F25" s="54"/>
      <c r="G25" s="54"/>
      <c r="H25" s="54"/>
      <c r="I25" s="42" t="s">
        <v>35</v>
      </c>
      <c r="J25" s="58">
        <v>671.76</v>
      </c>
    </row>
    <row r="26" spans="1:10" ht="9" customHeight="1" x14ac:dyDescent="0.2">
      <c r="A26" s="29" t="s">
        <v>139</v>
      </c>
      <c r="B26" s="30" t="s">
        <v>94</v>
      </c>
      <c r="C26" s="53">
        <v>1600447</v>
      </c>
      <c r="D26" s="32" t="s">
        <v>132</v>
      </c>
      <c r="E26" s="33" t="s">
        <v>133</v>
      </c>
      <c r="F26" s="34">
        <v>0.06</v>
      </c>
      <c r="G26" s="35">
        <v>322.20999999999998</v>
      </c>
      <c r="H26" s="36" t="s">
        <v>38</v>
      </c>
      <c r="I26" s="34">
        <v>392.58</v>
      </c>
      <c r="J26" s="34">
        <v>23.55</v>
      </c>
    </row>
    <row r="27" spans="1:10" ht="18" customHeight="1" x14ac:dyDescent="0.2">
      <c r="A27" s="29" t="s">
        <v>140</v>
      </c>
      <c r="B27" s="30" t="s">
        <v>36</v>
      </c>
      <c r="C27" s="31">
        <v>6</v>
      </c>
      <c r="D27" s="40" t="s">
        <v>141</v>
      </c>
      <c r="E27" s="33" t="s">
        <v>105</v>
      </c>
      <c r="F27" s="34">
        <v>1</v>
      </c>
      <c r="G27" s="35">
        <v>532.02</v>
      </c>
      <c r="H27" s="36" t="s">
        <v>38</v>
      </c>
      <c r="I27" s="34">
        <v>648.21</v>
      </c>
      <c r="J27" s="34">
        <v>648.21</v>
      </c>
    </row>
    <row r="28" spans="1:10" ht="18" customHeight="1" x14ac:dyDescent="0.2">
      <c r="A28" s="41" t="s">
        <v>142</v>
      </c>
      <c r="B28" s="54"/>
      <c r="C28" s="54"/>
      <c r="D28" s="55" t="s">
        <v>143</v>
      </c>
      <c r="E28" s="54"/>
      <c r="F28" s="54"/>
      <c r="G28" s="54"/>
      <c r="H28" s="54"/>
      <c r="I28" s="42" t="s">
        <v>35</v>
      </c>
      <c r="J28" s="43">
        <v>2004.2</v>
      </c>
    </row>
    <row r="29" spans="1:10" ht="9" customHeight="1" x14ac:dyDescent="0.2">
      <c r="A29" s="29" t="s">
        <v>144</v>
      </c>
      <c r="B29" s="30" t="s">
        <v>36</v>
      </c>
      <c r="C29" s="31">
        <v>7</v>
      </c>
      <c r="D29" s="32" t="s">
        <v>145</v>
      </c>
      <c r="E29" s="33" t="s">
        <v>105</v>
      </c>
      <c r="F29" s="34">
        <v>4</v>
      </c>
      <c r="G29" s="35">
        <v>411.24</v>
      </c>
      <c r="H29" s="36" t="s">
        <v>38</v>
      </c>
      <c r="I29" s="34">
        <v>501.05</v>
      </c>
      <c r="J29" s="37">
        <v>2004.2</v>
      </c>
    </row>
    <row r="30" spans="1:10" ht="18" customHeight="1" x14ac:dyDescent="0.2">
      <c r="A30" s="41" t="s">
        <v>146</v>
      </c>
      <c r="B30" s="54"/>
      <c r="C30" s="54"/>
      <c r="D30" s="55" t="s">
        <v>147</v>
      </c>
      <c r="E30" s="54"/>
      <c r="F30" s="54"/>
      <c r="G30" s="54"/>
      <c r="H30" s="54"/>
      <c r="I30" s="42" t="s">
        <v>35</v>
      </c>
      <c r="J30" s="43">
        <v>207697.11</v>
      </c>
    </row>
    <row r="31" spans="1:10" ht="9" customHeight="1" x14ac:dyDescent="0.2">
      <c r="A31" s="29" t="s">
        <v>148</v>
      </c>
      <c r="B31" s="30" t="s">
        <v>40</v>
      </c>
      <c r="C31" s="39">
        <v>99814</v>
      </c>
      <c r="D31" s="32" t="s">
        <v>149</v>
      </c>
      <c r="E31" s="33" t="s">
        <v>42</v>
      </c>
      <c r="F31" s="37">
        <v>2385.0300000000002</v>
      </c>
      <c r="G31" s="35">
        <v>1.85</v>
      </c>
      <c r="H31" s="36" t="s">
        <v>38</v>
      </c>
      <c r="I31" s="34">
        <v>2.25</v>
      </c>
      <c r="J31" s="37">
        <v>5366.32</v>
      </c>
    </row>
    <row r="32" spans="1:10" ht="33" customHeight="1" x14ac:dyDescent="0.2">
      <c r="A32" s="29" t="s">
        <v>150</v>
      </c>
      <c r="B32" s="30" t="s">
        <v>40</v>
      </c>
      <c r="C32" s="39">
        <v>93177</v>
      </c>
      <c r="D32" s="32" t="s">
        <v>89</v>
      </c>
      <c r="E32" s="33" t="s">
        <v>90</v>
      </c>
      <c r="F32" s="34">
        <v>115.91</v>
      </c>
      <c r="G32" s="35">
        <v>1.84</v>
      </c>
      <c r="H32" s="36" t="s">
        <v>38</v>
      </c>
      <c r="I32" s="34">
        <v>2.2400000000000002</v>
      </c>
      <c r="J32" s="34">
        <v>259.64</v>
      </c>
    </row>
    <row r="33" spans="1:10" ht="24.75" customHeight="1" x14ac:dyDescent="0.2">
      <c r="A33" s="44" t="s">
        <v>151</v>
      </c>
      <c r="B33" s="45" t="s">
        <v>40</v>
      </c>
      <c r="C33" s="46">
        <v>93599</v>
      </c>
      <c r="D33" s="40" t="s">
        <v>92</v>
      </c>
      <c r="E33" s="47" t="s">
        <v>90</v>
      </c>
      <c r="F33" s="48">
        <v>15822.05</v>
      </c>
      <c r="G33" s="49">
        <v>0.35</v>
      </c>
      <c r="H33" s="50" t="s">
        <v>38</v>
      </c>
      <c r="I33" s="51">
        <v>0.43</v>
      </c>
      <c r="J33" s="48">
        <v>6803.48</v>
      </c>
    </row>
  </sheetData>
  <mergeCells count="10">
    <mergeCell ref="A3:J3"/>
    <mergeCell ref="A4:B4"/>
    <mergeCell ref="E4:G4"/>
    <mergeCell ref="E5:F5"/>
    <mergeCell ref="A9:J9"/>
    <mergeCell ref="A11:D11"/>
    <mergeCell ref="A6:J6"/>
    <mergeCell ref="A7:B7"/>
    <mergeCell ref="E7:F7"/>
    <mergeCell ref="E8:F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7"/>
  <dimension ref="A1:K27"/>
  <sheetViews>
    <sheetView zoomScale="120" zoomScaleNormal="120" workbookViewId="0">
      <selection activeCell="A12" sqref="A12:J14"/>
    </sheetView>
  </sheetViews>
  <sheetFormatPr defaultRowHeight="12.75" x14ac:dyDescent="0.2"/>
  <cols>
    <col min="1" max="1" width="10.83203125" customWidth="1"/>
    <col min="2" max="3" width="13.33203125" customWidth="1"/>
    <col min="4" max="4" width="56.6640625" customWidth="1"/>
    <col min="5" max="5" width="8.83203125" customWidth="1"/>
    <col min="6" max="6" width="12.6640625" customWidth="1"/>
    <col min="7" max="7" width="12.5" customWidth="1"/>
    <col min="8" max="8" width="9.33203125" customWidth="1"/>
    <col min="9" max="9" width="12.5" customWidth="1"/>
    <col min="10" max="10" width="13.33203125" customWidth="1"/>
    <col min="11" max="11" width="3.1640625" customWidth="1"/>
  </cols>
  <sheetData>
    <row r="1" spans="1:11" ht="11.85" customHeight="1" x14ac:dyDescent="0.2">
      <c r="A1" s="1"/>
      <c r="B1" s="1"/>
      <c r="C1" s="1"/>
      <c r="D1" s="2" t="s">
        <v>0</v>
      </c>
      <c r="E1" s="1"/>
      <c r="F1" s="1"/>
      <c r="G1" s="1"/>
      <c r="H1" s="1"/>
      <c r="I1" s="3"/>
      <c r="J1" s="4" t="s">
        <v>1</v>
      </c>
      <c r="K1" s="192"/>
    </row>
    <row r="2" spans="1:11" ht="11.25" customHeight="1" x14ac:dyDescent="0.2">
      <c r="A2" s="1"/>
      <c r="B2" s="1"/>
      <c r="C2" s="1"/>
      <c r="D2" s="5" t="s">
        <v>2</v>
      </c>
      <c r="E2" s="1"/>
      <c r="F2" s="1"/>
      <c r="G2" s="1"/>
      <c r="H2" s="1"/>
      <c r="I2" s="3"/>
      <c r="J2" s="6" t="s">
        <v>3</v>
      </c>
      <c r="K2" s="192"/>
    </row>
    <row r="3" spans="1:11" ht="8.25" customHeight="1" x14ac:dyDescent="0.2">
      <c r="A3" s="188"/>
      <c r="B3" s="188"/>
      <c r="C3" s="188"/>
      <c r="D3" s="188"/>
      <c r="E3" s="188"/>
      <c r="F3" s="188"/>
      <c r="G3" s="188"/>
      <c r="H3" s="188"/>
      <c r="I3" s="188"/>
      <c r="J3" s="188"/>
      <c r="K3" s="188"/>
    </row>
    <row r="4" spans="1:11" ht="9" customHeight="1" x14ac:dyDescent="0.2">
      <c r="A4" s="189" t="s">
        <v>4</v>
      </c>
      <c r="B4" s="190"/>
      <c r="C4" s="7" t="s">
        <v>5</v>
      </c>
      <c r="D4" s="7" t="s">
        <v>6</v>
      </c>
      <c r="E4" s="189" t="s">
        <v>7</v>
      </c>
      <c r="F4" s="191"/>
      <c r="G4" s="191"/>
      <c r="H4" s="1"/>
      <c r="I4" s="1"/>
      <c r="J4" s="3"/>
      <c r="K4" s="192"/>
    </row>
    <row r="5" spans="1:11" ht="9" customHeight="1" x14ac:dyDescent="0.2">
      <c r="A5" s="9" t="s">
        <v>8</v>
      </c>
      <c r="B5" s="10"/>
      <c r="C5" s="11">
        <v>885827</v>
      </c>
      <c r="D5" s="12" t="s">
        <v>9</v>
      </c>
      <c r="E5" s="193" t="s">
        <v>10</v>
      </c>
      <c r="F5" s="194"/>
      <c r="G5" s="13"/>
      <c r="H5" s="13"/>
      <c r="I5" s="13"/>
      <c r="J5" s="10"/>
      <c r="K5" s="192"/>
    </row>
    <row r="6" spans="1:11" ht="5.25" customHeight="1" x14ac:dyDescent="0.2">
      <c r="A6" s="188"/>
      <c r="B6" s="188"/>
      <c r="C6" s="188"/>
      <c r="D6" s="188"/>
      <c r="E6" s="188"/>
      <c r="F6" s="188"/>
      <c r="G6" s="188"/>
      <c r="H6" s="188"/>
      <c r="I6" s="188"/>
      <c r="J6" s="188"/>
      <c r="K6" s="188"/>
    </row>
    <row r="7" spans="1:11" ht="9" customHeight="1" x14ac:dyDescent="0.2">
      <c r="A7" s="189" t="s">
        <v>11</v>
      </c>
      <c r="B7" s="190"/>
      <c r="C7" s="7" t="s">
        <v>12</v>
      </c>
      <c r="D7" s="7" t="s">
        <v>13</v>
      </c>
      <c r="E7" s="189" t="s">
        <v>14</v>
      </c>
      <c r="F7" s="191"/>
      <c r="G7" s="1"/>
      <c r="H7" s="14" t="s">
        <v>15</v>
      </c>
      <c r="I7" s="15" t="s">
        <v>16</v>
      </c>
      <c r="J7" s="16" t="s">
        <v>17</v>
      </c>
      <c r="K7" s="192"/>
    </row>
    <row r="8" spans="1:11" ht="9" customHeight="1" x14ac:dyDescent="0.2">
      <c r="A8" s="9" t="s">
        <v>18</v>
      </c>
      <c r="B8" s="10"/>
      <c r="C8" s="12" t="s">
        <v>19</v>
      </c>
      <c r="D8" s="12" t="s">
        <v>20</v>
      </c>
      <c r="E8" s="193" t="s">
        <v>21</v>
      </c>
      <c r="F8" s="194"/>
      <c r="G8" s="13"/>
      <c r="H8" s="17">
        <v>0.21840000000000001</v>
      </c>
      <c r="I8" s="18">
        <v>0</v>
      </c>
      <c r="J8" s="19">
        <v>0</v>
      </c>
      <c r="K8" s="192"/>
    </row>
    <row r="9" spans="1:11" ht="33" customHeight="1" x14ac:dyDescent="0.2">
      <c r="A9" s="183" t="s">
        <v>22</v>
      </c>
      <c r="B9" s="183"/>
      <c r="C9" s="183"/>
      <c r="D9" s="183"/>
      <c r="E9" s="183"/>
      <c r="F9" s="183"/>
      <c r="G9" s="183"/>
      <c r="H9" s="183"/>
      <c r="I9" s="183"/>
      <c r="J9" s="183"/>
      <c r="K9" s="183"/>
    </row>
    <row r="10" spans="1:11" ht="22.7" customHeight="1" x14ac:dyDescent="0.2">
      <c r="A10" s="20" t="s">
        <v>23</v>
      </c>
      <c r="B10" s="20" t="s">
        <v>24</v>
      </c>
      <c r="C10" s="21" t="s">
        <v>25</v>
      </c>
      <c r="D10" s="20" t="s">
        <v>26</v>
      </c>
      <c r="E10" s="22" t="s">
        <v>27</v>
      </c>
      <c r="F10" s="22" t="s">
        <v>28</v>
      </c>
      <c r="G10" s="23" t="s">
        <v>29</v>
      </c>
      <c r="H10" s="24" t="s">
        <v>30</v>
      </c>
      <c r="I10" s="23" t="s">
        <v>31</v>
      </c>
      <c r="J10" s="25" t="s">
        <v>32</v>
      </c>
      <c r="K10" s="184" t="s">
        <v>33</v>
      </c>
    </row>
    <row r="11" spans="1:11" ht="9" customHeight="1" x14ac:dyDescent="0.2">
      <c r="A11" s="186" t="s">
        <v>34</v>
      </c>
      <c r="B11" s="187"/>
      <c r="C11" s="187"/>
      <c r="D11" s="187"/>
      <c r="E11" s="26"/>
      <c r="F11" s="26"/>
      <c r="G11" s="26"/>
      <c r="H11" s="26"/>
      <c r="I11" s="26"/>
      <c r="J11" s="27">
        <v>1041046.43</v>
      </c>
      <c r="K11" s="185"/>
    </row>
    <row r="12" spans="1:11" ht="18" customHeight="1" x14ac:dyDescent="0.2">
      <c r="A12" s="29" t="s">
        <v>152</v>
      </c>
      <c r="B12" s="30" t="s">
        <v>40</v>
      </c>
      <c r="C12" s="39">
        <v>96402</v>
      </c>
      <c r="D12" s="40" t="s">
        <v>87</v>
      </c>
      <c r="E12" s="33" t="s">
        <v>42</v>
      </c>
      <c r="F12" s="37">
        <v>2385.0300000000002</v>
      </c>
      <c r="G12" s="35">
        <v>1.96</v>
      </c>
      <c r="H12" s="36" t="s">
        <v>38</v>
      </c>
      <c r="I12" s="34">
        <v>2.39</v>
      </c>
      <c r="J12" s="37">
        <v>5700.22</v>
      </c>
      <c r="K12" s="38" t="s">
        <v>39</v>
      </c>
    </row>
    <row r="13" spans="1:11" ht="24.75" customHeight="1" x14ac:dyDescent="0.2">
      <c r="A13" s="44" t="s">
        <v>153</v>
      </c>
      <c r="B13" s="45" t="s">
        <v>94</v>
      </c>
      <c r="C13" s="56">
        <v>5914649</v>
      </c>
      <c r="D13" s="40" t="s">
        <v>95</v>
      </c>
      <c r="E13" s="47" t="s">
        <v>96</v>
      </c>
      <c r="F13" s="51">
        <v>390.67</v>
      </c>
      <c r="G13" s="49">
        <v>3.8</v>
      </c>
      <c r="H13" s="50" t="s">
        <v>38</v>
      </c>
      <c r="I13" s="51">
        <v>4.63</v>
      </c>
      <c r="J13" s="48">
        <v>1808.8</v>
      </c>
      <c r="K13" s="52" t="s">
        <v>39</v>
      </c>
    </row>
    <row r="14" spans="1:11" ht="26.45" customHeight="1" x14ac:dyDescent="0.2">
      <c r="A14" s="44" t="s">
        <v>154</v>
      </c>
      <c r="B14" s="45" t="s">
        <v>40</v>
      </c>
      <c r="C14" s="46">
        <v>95995</v>
      </c>
      <c r="D14" s="40" t="s">
        <v>98</v>
      </c>
      <c r="E14" s="47" t="s">
        <v>43</v>
      </c>
      <c r="F14" s="51">
        <v>166.95</v>
      </c>
      <c r="G14" s="49">
        <v>923.05</v>
      </c>
      <c r="H14" s="50" t="s">
        <v>38</v>
      </c>
      <c r="I14" s="48">
        <v>1124.6400000000001</v>
      </c>
      <c r="J14" s="48">
        <v>187758.65</v>
      </c>
      <c r="K14" s="52" t="s">
        <v>39</v>
      </c>
    </row>
    <row r="15" spans="1:11" ht="18.2" customHeight="1" x14ac:dyDescent="0.2">
      <c r="A15" s="212"/>
      <c r="B15" s="212"/>
      <c r="C15" s="212"/>
      <c r="D15" s="212"/>
      <c r="E15" s="212"/>
      <c r="F15" s="212"/>
      <c r="G15" s="212"/>
      <c r="H15" s="212"/>
      <c r="I15" s="212"/>
      <c r="J15" s="212"/>
      <c r="K15" s="212"/>
    </row>
    <row r="16" spans="1:11" ht="9.1999999999999993" customHeight="1" x14ac:dyDescent="0.2">
      <c r="A16" s="206" t="s">
        <v>155</v>
      </c>
      <c r="B16" s="207"/>
      <c r="C16" s="213" t="s">
        <v>156</v>
      </c>
      <c r="D16" s="214"/>
      <c r="E16" s="214"/>
      <c r="F16" s="214"/>
      <c r="G16" s="214"/>
      <c r="H16" s="214"/>
      <c r="I16" s="214"/>
      <c r="J16" s="215"/>
      <c r="K16" s="59"/>
    </row>
    <row r="17" spans="1:11" ht="8.25" customHeight="1" x14ac:dyDescent="0.2">
      <c r="A17" s="188"/>
      <c r="B17" s="188"/>
      <c r="C17" s="188"/>
      <c r="D17" s="188"/>
      <c r="E17" s="188"/>
      <c r="F17" s="188"/>
      <c r="G17" s="188"/>
      <c r="H17" s="188"/>
      <c r="I17" s="188"/>
      <c r="J17" s="188"/>
      <c r="K17" s="188"/>
    </row>
    <row r="18" spans="1:11" ht="9.1999999999999993" customHeight="1" x14ac:dyDescent="0.2">
      <c r="A18" s="205" t="s">
        <v>157</v>
      </c>
      <c r="B18" s="206"/>
      <c r="C18" s="206"/>
      <c r="D18" s="206"/>
      <c r="E18" s="206"/>
      <c r="F18" s="206"/>
      <c r="G18" s="206"/>
      <c r="H18" s="206"/>
      <c r="I18" s="206"/>
      <c r="J18" s="207"/>
      <c r="K18" s="208"/>
    </row>
    <row r="19" spans="1:11" ht="24.95" customHeight="1" x14ac:dyDescent="0.2">
      <c r="A19" s="209" t="s">
        <v>158</v>
      </c>
      <c r="B19" s="210"/>
      <c r="C19" s="210"/>
      <c r="D19" s="210"/>
      <c r="E19" s="210"/>
      <c r="F19" s="210"/>
      <c r="G19" s="210"/>
      <c r="H19" s="210"/>
      <c r="I19" s="210"/>
      <c r="J19" s="211"/>
      <c r="K19" s="208"/>
    </row>
    <row r="20" spans="1:11" ht="9.1999999999999993" customHeight="1" x14ac:dyDescent="0.2">
      <c r="A20" s="188"/>
      <c r="B20" s="188"/>
      <c r="C20" s="188"/>
      <c r="D20" s="188"/>
      <c r="E20" s="188"/>
      <c r="F20" s="188"/>
      <c r="G20" s="188"/>
      <c r="H20" s="188"/>
      <c r="I20" s="188"/>
      <c r="J20" s="188"/>
      <c r="K20" s="188"/>
    </row>
    <row r="21" spans="1:11" ht="9.75" customHeight="1" x14ac:dyDescent="0.2">
      <c r="A21" s="197" t="s">
        <v>159</v>
      </c>
      <c r="B21" s="198"/>
      <c r="C21" s="198"/>
      <c r="D21" s="198"/>
      <c r="E21" s="198"/>
      <c r="F21" s="198"/>
      <c r="G21" s="198"/>
      <c r="H21" s="198"/>
      <c r="I21" s="198"/>
      <c r="J21" s="199"/>
      <c r="K21" s="192"/>
    </row>
    <row r="22" spans="1:11" ht="9.75" customHeight="1" x14ac:dyDescent="0.2">
      <c r="A22" s="200" t="s">
        <v>160</v>
      </c>
      <c r="B22" s="201"/>
      <c r="C22" s="201"/>
      <c r="D22" s="201"/>
      <c r="E22" s="201"/>
      <c r="F22" s="201"/>
      <c r="G22" s="201"/>
      <c r="H22" s="201"/>
      <c r="I22" s="201"/>
      <c r="J22" s="202"/>
      <c r="K22" s="192"/>
    </row>
    <row r="23" spans="1:11" ht="31.5" customHeight="1" x14ac:dyDescent="0.15">
      <c r="A23" s="203" t="s">
        <v>161</v>
      </c>
      <c r="B23" s="203"/>
      <c r="C23" s="203"/>
      <c r="D23" s="60"/>
      <c r="E23" s="61"/>
      <c r="F23" s="61"/>
      <c r="G23" s="61"/>
      <c r="H23" s="61"/>
      <c r="I23" s="61"/>
      <c r="J23" s="60"/>
      <c r="K23" s="62"/>
    </row>
    <row r="24" spans="1:11" ht="9" customHeight="1" x14ac:dyDescent="0.2">
      <c r="A24" s="8" t="s">
        <v>162</v>
      </c>
      <c r="B24" s="1"/>
      <c r="C24" s="1"/>
      <c r="D24" s="1"/>
      <c r="E24" s="204" t="s">
        <v>163</v>
      </c>
      <c r="F24" s="204"/>
      <c r="G24" s="63"/>
      <c r="H24" s="63"/>
      <c r="I24" s="63"/>
      <c r="J24" s="1"/>
      <c r="K24" s="1"/>
    </row>
    <row r="25" spans="1:11" ht="9" customHeight="1" x14ac:dyDescent="0.2">
      <c r="A25" s="1"/>
      <c r="B25" s="1"/>
      <c r="C25" s="1"/>
      <c r="D25" s="1"/>
      <c r="E25" s="8" t="s">
        <v>164</v>
      </c>
      <c r="F25" s="64" t="s">
        <v>165</v>
      </c>
      <c r="G25" s="1"/>
      <c r="H25" s="1"/>
      <c r="I25" s="1"/>
      <c r="J25" s="1"/>
      <c r="K25" s="1"/>
    </row>
    <row r="26" spans="1:11" ht="9" customHeight="1" x14ac:dyDescent="0.2">
      <c r="A26" s="195" t="s">
        <v>166</v>
      </c>
      <c r="B26" s="195"/>
      <c r="C26" s="1"/>
      <c r="D26" s="1"/>
      <c r="E26" s="8" t="s">
        <v>167</v>
      </c>
      <c r="F26" s="64" t="s">
        <v>168</v>
      </c>
      <c r="G26" s="1"/>
      <c r="H26" s="1"/>
      <c r="I26" s="1"/>
      <c r="J26" s="1"/>
      <c r="K26" s="1"/>
    </row>
    <row r="27" spans="1:11" ht="9" customHeight="1" x14ac:dyDescent="0.2">
      <c r="A27" s="8" t="s">
        <v>169</v>
      </c>
      <c r="B27" s="1"/>
      <c r="C27" s="1"/>
      <c r="D27" s="1"/>
      <c r="E27" s="8" t="s">
        <v>170</v>
      </c>
      <c r="F27" s="196">
        <v>2.80272302102291E+16</v>
      </c>
      <c r="G27" s="196"/>
      <c r="H27" s="1"/>
      <c r="I27" s="1"/>
      <c r="J27" s="1"/>
      <c r="K27" s="1"/>
    </row>
  </sheetData>
  <mergeCells count="29">
    <mergeCell ref="K1:K2"/>
    <mergeCell ref="A3:K3"/>
    <mergeCell ref="A4:B4"/>
    <mergeCell ref="E4:G4"/>
    <mergeCell ref="K4:K5"/>
    <mergeCell ref="E5:F5"/>
    <mergeCell ref="A6:K6"/>
    <mergeCell ref="A7:B7"/>
    <mergeCell ref="E7:F7"/>
    <mergeCell ref="K7:K8"/>
    <mergeCell ref="E8:F8"/>
    <mergeCell ref="A9:K9"/>
    <mergeCell ref="K10:K11"/>
    <mergeCell ref="A11:D11"/>
    <mergeCell ref="A15:K15"/>
    <mergeCell ref="A16:B16"/>
    <mergeCell ref="C16:J16"/>
    <mergeCell ref="A17:K17"/>
    <mergeCell ref="A18:J18"/>
    <mergeCell ref="K18:K19"/>
    <mergeCell ref="A19:J19"/>
    <mergeCell ref="A20:K20"/>
    <mergeCell ref="A26:B26"/>
    <mergeCell ref="F27:G27"/>
    <mergeCell ref="A21:J21"/>
    <mergeCell ref="K21:K22"/>
    <mergeCell ref="A22:J22"/>
    <mergeCell ref="A23:C23"/>
    <mergeCell ref="E24:F2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Instruções de Preenchimento</vt:lpstr>
      <vt:lpstr>Orçamento </vt:lpstr>
      <vt:lpstr>CFF</vt:lpstr>
      <vt:lpstr>Table 2</vt:lpstr>
      <vt:lpstr>Table 3</vt:lpstr>
      <vt:lpstr>Table 4</vt:lpstr>
      <vt:lpstr>Table 5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</dc:creator>
  <cp:keywords/>
  <dc:description/>
  <cp:lastModifiedBy>Diego Julião</cp:lastModifiedBy>
  <cp:lastPrinted>2025-04-02T17:17:18Z</cp:lastPrinted>
  <dcterms:created xsi:type="dcterms:W3CDTF">2021-07-12T14:24:40Z</dcterms:created>
  <dcterms:modified xsi:type="dcterms:W3CDTF">2026-05-19T14:37:56Z</dcterms:modified>
  <cp:category/>
</cp:coreProperties>
</file>