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Meu Drive\ENGENHARIA\ENGENHARIA SEMEB\1-ESCOLAS MUNICIPAIS DE BEBEDOURO\EMEB MARIA FERNANDA  LOPES PIFFER\RETOMADA\"/>
    </mc:Choice>
  </mc:AlternateContent>
  <xr:revisionPtr revIDLastSave="0" documentId="13_ncr:1_{7BC96ACE-A778-481B-9F76-20979E1AE2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 - REFERENCIAL (2026)" sheetId="5" r:id="rId1"/>
    <sheet name="CFF - REFERENCIAL(2026)" sheetId="2" r:id="rId2"/>
    <sheet name="PO - FORNECEDOR" sheetId="6" r:id="rId3"/>
    <sheet name="CFF - FORNECEDOR" sheetId="7" r:id="rId4"/>
  </sheets>
  <definedNames>
    <definedName name="_xlnm._FilterDatabase" localSheetId="2" hidden="1">'PO - FORNECEDOR'!$B$22:$O$280</definedName>
    <definedName name="_xlnm._FilterDatabase" localSheetId="0" hidden="1">'PO - REFERENCIAL (2026)'!$B$27:$O$284</definedName>
    <definedName name="_xlnm.Print_Area" localSheetId="3">'CFF - FORNECEDOR'!$A$1:$AI$45</definedName>
    <definedName name="_xlnm.Print_Area" localSheetId="1">'CFF - REFERENCIAL(2026)'!$A$1:$AI$45</definedName>
    <definedName name="_xlnm.Print_Area" localSheetId="2">'PO - FORNECEDOR'!$B$1:$O$305</definedName>
    <definedName name="_xlnm.Print_Area" localSheetId="0">'PO - REFERENCIAL (2026)'!$B$1:$O$316</definedName>
    <definedName name="_xlnm.Print_Titles" localSheetId="2">'PO - FORNECEDOR'!$1:$22</definedName>
    <definedName name="_xlnm.Print_Titles" localSheetId="0">'PO - REFERENCIAL (2026)'!$1:$27</definedName>
  </definedNames>
  <calcPr calcId="191029"/>
  <extLst>
    <ext uri="GoogleSheetsCustomDataVersion2">
      <go:sheetsCustomData xmlns:go="http://customooxmlschemas.google.com/" r:id="rId8" roundtripDataChecksum="yTIEXw5ky27W7rxk45Kup+xGIbzT9W7MOfnrHaqr1eU="/>
    </ext>
  </extLst>
</workbook>
</file>

<file path=xl/calcChain.xml><?xml version="1.0" encoding="utf-8"?>
<calcChain xmlns="http://schemas.openxmlformats.org/spreadsheetml/2006/main">
  <c r="C23" i="7" l="1"/>
  <c r="W23" i="7" s="1"/>
  <c r="C24" i="7"/>
  <c r="C28" i="7"/>
  <c r="AH41" i="7"/>
  <c r="AH40" i="7"/>
  <c r="AH39" i="7"/>
  <c r="AH38" i="7"/>
  <c r="AH37" i="7"/>
  <c r="AH36" i="7"/>
  <c r="AH35" i="7"/>
  <c r="AH34" i="7"/>
  <c r="AH33" i="7"/>
  <c r="AH32" i="7"/>
  <c r="AH31" i="7"/>
  <c r="AH30" i="7"/>
  <c r="AH29" i="7"/>
  <c r="AH28" i="7"/>
  <c r="AF28" i="7"/>
  <c r="AC28" i="7"/>
  <c r="W28" i="7"/>
  <c r="T28" i="7"/>
  <c r="Q28" i="7"/>
  <c r="K28" i="7"/>
  <c r="H28" i="7"/>
  <c r="E28" i="7"/>
  <c r="Z28" i="7"/>
  <c r="AH27" i="7"/>
  <c r="AH26" i="7"/>
  <c r="AH25" i="7"/>
  <c r="AH24" i="7"/>
  <c r="AF24" i="7"/>
  <c r="AC24" i="7"/>
  <c r="W24" i="7"/>
  <c r="T24" i="7"/>
  <c r="Q24" i="7"/>
  <c r="K24" i="7"/>
  <c r="H24" i="7"/>
  <c r="E24" i="7"/>
  <c r="Z24" i="7"/>
  <c r="AH23" i="7"/>
  <c r="N23" i="7"/>
  <c r="AH22" i="7"/>
  <c r="I21" i="7"/>
  <c r="L21" i="7" s="1"/>
  <c r="O21" i="7" s="1"/>
  <c r="R21" i="7" s="1"/>
  <c r="U21" i="7" s="1"/>
  <c r="X21" i="7" s="1"/>
  <c r="AA21" i="7" s="1"/>
  <c r="AD21" i="7" s="1"/>
  <c r="AG21" i="7" s="1"/>
  <c r="X14" i="7"/>
  <c r="X13" i="7"/>
  <c r="C301" i="6"/>
  <c r="B301" i="6"/>
  <c r="C300" i="6"/>
  <c r="B300" i="6"/>
  <c r="C299" i="6"/>
  <c r="B299" i="6"/>
  <c r="C298" i="6"/>
  <c r="B298" i="6"/>
  <c r="C297" i="6"/>
  <c r="B297" i="6"/>
  <c r="C296" i="6"/>
  <c r="B296" i="6"/>
  <c r="C295" i="6"/>
  <c r="B295" i="6"/>
  <c r="C294" i="6"/>
  <c r="B294" i="6"/>
  <c r="C293" i="6"/>
  <c r="B293" i="6"/>
  <c r="C292" i="6"/>
  <c r="B292" i="6"/>
  <c r="C291" i="6"/>
  <c r="B291" i="6"/>
  <c r="C290" i="6"/>
  <c r="B290" i="6"/>
  <c r="C289" i="6"/>
  <c r="B289" i="6"/>
  <c r="C288" i="6"/>
  <c r="B288" i="6"/>
  <c r="C287" i="6"/>
  <c r="B287" i="6"/>
  <c r="C286" i="6"/>
  <c r="B286" i="6"/>
  <c r="C285" i="6"/>
  <c r="B285" i="6"/>
  <c r="C284" i="6"/>
  <c r="B284" i="6"/>
  <c r="C283" i="6"/>
  <c r="B283" i="6"/>
  <c r="C282" i="6"/>
  <c r="B282" i="6"/>
  <c r="O279" i="6"/>
  <c r="X278" i="6"/>
  <c r="O278" i="6"/>
  <c r="S277" i="6"/>
  <c r="Q277" i="6"/>
  <c r="X276" i="6"/>
  <c r="O276" i="6"/>
  <c r="X275" i="6"/>
  <c r="O275" i="6"/>
  <c r="X274" i="6"/>
  <c r="O274" i="6"/>
  <c r="X273" i="6"/>
  <c r="O273" i="6"/>
  <c r="X272" i="6"/>
  <c r="O272" i="6"/>
  <c r="X271" i="6"/>
  <c r="O271" i="6"/>
  <c r="S270" i="6"/>
  <c r="Q270" i="6"/>
  <c r="X269" i="6"/>
  <c r="O269" i="6"/>
  <c r="X268" i="6"/>
  <c r="O268" i="6"/>
  <c r="X267" i="6"/>
  <c r="O267" i="6"/>
  <c r="X266" i="6"/>
  <c r="O266" i="6"/>
  <c r="X265" i="6"/>
  <c r="O265" i="6"/>
  <c r="X264" i="6"/>
  <c r="O264" i="6"/>
  <c r="S263" i="6"/>
  <c r="Q263" i="6"/>
  <c r="X262" i="6"/>
  <c r="O262" i="6"/>
  <c r="X261" i="6"/>
  <c r="O261" i="6"/>
  <c r="X260" i="6"/>
  <c r="O260" i="6"/>
  <c r="X259" i="6"/>
  <c r="O259" i="6"/>
  <c r="X258" i="6"/>
  <c r="O258" i="6"/>
  <c r="X257" i="6"/>
  <c r="O257" i="6"/>
  <c r="S256" i="6"/>
  <c r="Q256" i="6"/>
  <c r="X255" i="6"/>
  <c r="O255" i="6"/>
  <c r="X254" i="6"/>
  <c r="O254" i="6"/>
  <c r="X253" i="6"/>
  <c r="O253" i="6"/>
  <c r="X252" i="6"/>
  <c r="O252" i="6"/>
  <c r="S251" i="6"/>
  <c r="Q251" i="6"/>
  <c r="X250" i="6"/>
  <c r="O250" i="6"/>
  <c r="X249" i="6"/>
  <c r="O249" i="6"/>
  <c r="X248" i="6"/>
  <c r="O248" i="6"/>
  <c r="X247" i="6"/>
  <c r="O247" i="6"/>
  <c r="X246" i="6"/>
  <c r="O246" i="6"/>
  <c r="X245" i="6"/>
  <c r="O245" i="6"/>
  <c r="X244" i="6"/>
  <c r="O244" i="6"/>
  <c r="X243" i="6"/>
  <c r="O243" i="6"/>
  <c r="X242" i="6"/>
  <c r="O242" i="6"/>
  <c r="X241" i="6"/>
  <c r="O241" i="6"/>
  <c r="X240" i="6"/>
  <c r="O240" i="6"/>
  <c r="X239" i="6"/>
  <c r="O239" i="6"/>
  <c r="X238" i="6"/>
  <c r="O238" i="6"/>
  <c r="X237" i="6"/>
  <c r="O237" i="6"/>
  <c r="X236" i="6"/>
  <c r="O236" i="6"/>
  <c r="X235" i="6"/>
  <c r="O235" i="6"/>
  <c r="X234" i="6"/>
  <c r="O234" i="6"/>
  <c r="X233" i="6"/>
  <c r="O233" i="6"/>
  <c r="X232" i="6"/>
  <c r="O232" i="6"/>
  <c r="X231" i="6"/>
  <c r="O231" i="6"/>
  <c r="X230" i="6"/>
  <c r="O230" i="6"/>
  <c r="S229" i="6"/>
  <c r="Q229" i="6"/>
  <c r="X228" i="6"/>
  <c r="O228" i="6"/>
  <c r="X227" i="6"/>
  <c r="O227" i="6"/>
  <c r="X226" i="6"/>
  <c r="O226" i="6"/>
  <c r="X225" i="6"/>
  <c r="O225" i="6"/>
  <c r="X224" i="6"/>
  <c r="O224" i="6"/>
  <c r="X223" i="6"/>
  <c r="O223" i="6"/>
  <c r="X222" i="6"/>
  <c r="O222" i="6"/>
  <c r="S221" i="6"/>
  <c r="Q221" i="6"/>
  <c r="S220" i="6"/>
  <c r="Q220" i="6"/>
  <c r="X219" i="6"/>
  <c r="O219" i="6"/>
  <c r="X218" i="6"/>
  <c r="O218" i="6"/>
  <c r="X217" i="6"/>
  <c r="O217" i="6"/>
  <c r="X216" i="6"/>
  <c r="O216" i="6"/>
  <c r="X215" i="6"/>
  <c r="O215" i="6"/>
  <c r="S214" i="6"/>
  <c r="Q214" i="6"/>
  <c r="X213" i="6"/>
  <c r="O213" i="6"/>
  <c r="X212" i="6"/>
  <c r="O212" i="6"/>
  <c r="X211" i="6"/>
  <c r="O211" i="6"/>
  <c r="X210" i="6"/>
  <c r="O210" i="6"/>
  <c r="X209" i="6"/>
  <c r="O209" i="6"/>
  <c r="X208" i="6"/>
  <c r="O208" i="6"/>
  <c r="X207" i="6"/>
  <c r="O207" i="6"/>
  <c r="X206" i="6"/>
  <c r="O206" i="6"/>
  <c r="X205" i="6"/>
  <c r="O205" i="6"/>
  <c r="X204" i="6"/>
  <c r="O204" i="6"/>
  <c r="X203" i="6"/>
  <c r="O203" i="6"/>
  <c r="X202" i="6"/>
  <c r="O202" i="6"/>
  <c r="X201" i="6"/>
  <c r="O201" i="6"/>
  <c r="X200" i="6"/>
  <c r="O200" i="6"/>
  <c r="X199" i="6"/>
  <c r="O199" i="6"/>
  <c r="X198" i="6"/>
  <c r="O198" i="6"/>
  <c r="X197" i="6"/>
  <c r="O197" i="6"/>
  <c r="S196" i="6"/>
  <c r="Q196" i="6"/>
  <c r="X195" i="6"/>
  <c r="O195" i="6"/>
  <c r="X194" i="6"/>
  <c r="O194" i="6"/>
  <c r="S193" i="6"/>
  <c r="Q193" i="6"/>
  <c r="X192" i="6"/>
  <c r="O192" i="6"/>
  <c r="X191" i="6"/>
  <c r="O191" i="6"/>
  <c r="X190" i="6"/>
  <c r="O190" i="6"/>
  <c r="X189" i="6"/>
  <c r="O189" i="6"/>
  <c r="X188" i="6"/>
  <c r="O188" i="6"/>
  <c r="X187" i="6"/>
  <c r="O187" i="6"/>
  <c r="X186" i="6"/>
  <c r="O186" i="6"/>
  <c r="X185" i="6"/>
  <c r="O185" i="6"/>
  <c r="X184" i="6"/>
  <c r="O184" i="6"/>
  <c r="X183" i="6"/>
  <c r="O183" i="6"/>
  <c r="X182" i="6"/>
  <c r="O182" i="6"/>
  <c r="X181" i="6"/>
  <c r="O181" i="6"/>
  <c r="X180" i="6"/>
  <c r="O180" i="6"/>
  <c r="X179" i="6"/>
  <c r="O179" i="6"/>
  <c r="X178" i="6"/>
  <c r="O178" i="6"/>
  <c r="X177" i="6"/>
  <c r="O177" i="6"/>
  <c r="X176" i="6"/>
  <c r="O176" i="6"/>
  <c r="S175" i="6"/>
  <c r="Q175" i="6"/>
  <c r="X174" i="6"/>
  <c r="O174" i="6"/>
  <c r="X173" i="6"/>
  <c r="O173" i="6"/>
  <c r="X172" i="6"/>
  <c r="O172" i="6"/>
  <c r="X171" i="6"/>
  <c r="O171" i="6"/>
  <c r="X170" i="6"/>
  <c r="O170" i="6"/>
  <c r="X169" i="6"/>
  <c r="O169" i="6"/>
  <c r="X168" i="6"/>
  <c r="O168" i="6"/>
  <c r="X167" i="6"/>
  <c r="O167" i="6"/>
  <c r="X166" i="6"/>
  <c r="O166" i="6"/>
  <c r="X165" i="6"/>
  <c r="O165" i="6"/>
  <c r="X164" i="6"/>
  <c r="O164" i="6"/>
  <c r="X163" i="6"/>
  <c r="O163" i="6"/>
  <c r="X162" i="6"/>
  <c r="O162" i="6"/>
  <c r="X161" i="6"/>
  <c r="O161" i="6"/>
  <c r="X160" i="6"/>
  <c r="O160" i="6"/>
  <c r="X159" i="6"/>
  <c r="O159" i="6"/>
  <c r="X158" i="6"/>
  <c r="O158" i="6"/>
  <c r="X157" i="6"/>
  <c r="O157" i="6"/>
  <c r="X156" i="6"/>
  <c r="O156" i="6"/>
  <c r="X155" i="6"/>
  <c r="O155" i="6"/>
  <c r="X154" i="6"/>
  <c r="O154" i="6"/>
  <c r="X153" i="6"/>
  <c r="O153" i="6"/>
  <c r="X152" i="6"/>
  <c r="O152" i="6"/>
  <c r="X151" i="6"/>
  <c r="O151" i="6"/>
  <c r="X150" i="6"/>
  <c r="O150" i="6"/>
  <c r="X149" i="6"/>
  <c r="O149" i="6"/>
  <c r="X148" i="6"/>
  <c r="O148" i="6"/>
  <c r="X147" i="6"/>
  <c r="O147" i="6"/>
  <c r="X146" i="6"/>
  <c r="O146" i="6"/>
  <c r="X145" i="6"/>
  <c r="O145" i="6"/>
  <c r="X144" i="6"/>
  <c r="O144" i="6"/>
  <c r="X143" i="6"/>
  <c r="O143" i="6"/>
  <c r="X142" i="6"/>
  <c r="O142" i="6"/>
  <c r="X141" i="6"/>
  <c r="O141" i="6"/>
  <c r="X140" i="6"/>
  <c r="O140" i="6"/>
  <c r="X139" i="6"/>
  <c r="O139" i="6"/>
  <c r="S138" i="6"/>
  <c r="Q138" i="6"/>
  <c r="X137" i="6"/>
  <c r="O137" i="6"/>
  <c r="X136" i="6"/>
  <c r="O136" i="6"/>
  <c r="X135" i="6"/>
  <c r="O135" i="6"/>
  <c r="X134" i="6"/>
  <c r="O134" i="6"/>
  <c r="X133" i="6"/>
  <c r="O133" i="6"/>
  <c r="X132" i="6"/>
  <c r="O132" i="6"/>
  <c r="X131" i="6"/>
  <c r="O131" i="6"/>
  <c r="S130" i="6"/>
  <c r="Q130" i="6"/>
  <c r="X129" i="6"/>
  <c r="O129" i="6"/>
  <c r="X128" i="6"/>
  <c r="O128" i="6"/>
  <c r="S127" i="6"/>
  <c r="Q127" i="6"/>
  <c r="X126" i="6"/>
  <c r="O126" i="6"/>
  <c r="X125" i="6"/>
  <c r="O125" i="6"/>
  <c r="X124" i="6"/>
  <c r="M124" i="6"/>
  <c r="O124" i="6" s="1"/>
  <c r="X123" i="6"/>
  <c r="O123" i="6"/>
  <c r="X122" i="6"/>
  <c r="O122" i="6"/>
  <c r="X121" i="6"/>
  <c r="O121" i="6"/>
  <c r="S120" i="6"/>
  <c r="Q120" i="6"/>
  <c r="X119" i="6"/>
  <c r="O119" i="6"/>
  <c r="X118" i="6"/>
  <c r="O118" i="6"/>
  <c r="X117" i="6"/>
  <c r="O117" i="6"/>
  <c r="X116" i="6"/>
  <c r="O116" i="6"/>
  <c r="S115" i="6"/>
  <c r="Q115" i="6"/>
  <c r="X114" i="6"/>
  <c r="O114" i="6"/>
  <c r="X113" i="6"/>
  <c r="O113" i="6"/>
  <c r="X112" i="6"/>
  <c r="O112" i="6"/>
  <c r="S111" i="6"/>
  <c r="Q111" i="6"/>
  <c r="X110" i="6"/>
  <c r="O110" i="6"/>
  <c r="X109" i="6"/>
  <c r="O109" i="6"/>
  <c r="X108" i="6"/>
  <c r="O108" i="6"/>
  <c r="X107" i="6"/>
  <c r="O107" i="6"/>
  <c r="X106" i="6"/>
  <c r="O106" i="6"/>
  <c r="S105" i="6"/>
  <c r="Q105" i="6"/>
  <c r="X104" i="6"/>
  <c r="O104" i="6"/>
  <c r="O103" i="6" s="1"/>
  <c r="O289" i="6" s="1"/>
  <c r="C29" i="7" s="1"/>
  <c r="K29" i="7" s="1"/>
  <c r="S103" i="6"/>
  <c r="Q103" i="6"/>
  <c r="X102" i="6"/>
  <c r="O102" i="6"/>
  <c r="X101" i="6"/>
  <c r="O101" i="6"/>
  <c r="S100" i="6"/>
  <c r="Q100" i="6"/>
  <c r="X99" i="6"/>
  <c r="O99" i="6"/>
  <c r="S97" i="6"/>
  <c r="X96" i="6"/>
  <c r="O96" i="6"/>
  <c r="S95" i="6"/>
  <c r="X94" i="6"/>
  <c r="O94" i="6"/>
  <c r="X93" i="6"/>
  <c r="O93" i="6"/>
  <c r="S92" i="6"/>
  <c r="X91" i="6"/>
  <c r="O91" i="6"/>
  <c r="X90" i="6"/>
  <c r="O90" i="6"/>
  <c r="X89" i="6"/>
  <c r="O89" i="6"/>
  <c r="X88" i="6"/>
  <c r="O88" i="6"/>
  <c r="X87" i="6"/>
  <c r="O87" i="6"/>
  <c r="S86" i="6"/>
  <c r="S85" i="6"/>
  <c r="Q85" i="6"/>
  <c r="X84" i="6"/>
  <c r="O84" i="6"/>
  <c r="S83" i="6"/>
  <c r="X82" i="6"/>
  <c r="O82" i="6"/>
  <c r="S81" i="6"/>
  <c r="X80" i="6"/>
  <c r="O80" i="6"/>
  <c r="X79" i="6"/>
  <c r="O79" i="6"/>
  <c r="X78" i="6"/>
  <c r="O78" i="6"/>
  <c r="S77" i="6"/>
  <c r="Q77" i="6"/>
  <c r="X76" i="6"/>
  <c r="O76" i="6"/>
  <c r="X75" i="6"/>
  <c r="O75" i="6"/>
  <c r="X74" i="6"/>
  <c r="O74" i="6"/>
  <c r="X73" i="6"/>
  <c r="O73" i="6"/>
  <c r="X72" i="6"/>
  <c r="O72" i="6"/>
  <c r="S71" i="6"/>
  <c r="X70" i="6"/>
  <c r="O70" i="6"/>
  <c r="S69" i="6"/>
  <c r="X68" i="6"/>
  <c r="O68" i="6"/>
  <c r="X67" i="6"/>
  <c r="O67" i="6"/>
  <c r="X66" i="6"/>
  <c r="O66" i="6"/>
  <c r="X65" i="6"/>
  <c r="O65" i="6"/>
  <c r="X64" i="6"/>
  <c r="O64" i="6"/>
  <c r="S63" i="6"/>
  <c r="X62" i="6"/>
  <c r="O62" i="6"/>
  <c r="X61" i="6"/>
  <c r="O61" i="6"/>
  <c r="X60" i="6"/>
  <c r="O60" i="6"/>
  <c r="X59" i="6"/>
  <c r="O59" i="6"/>
  <c r="S58" i="6"/>
  <c r="X57" i="6"/>
  <c r="O57" i="6"/>
  <c r="X56" i="6"/>
  <c r="O56" i="6"/>
  <c r="X55" i="6"/>
  <c r="O55" i="6"/>
  <c r="X54" i="6"/>
  <c r="O54" i="6"/>
  <c r="S53" i="6"/>
  <c r="S52" i="6"/>
  <c r="Q52" i="6"/>
  <c r="X51" i="6"/>
  <c r="O51" i="6"/>
  <c r="X50" i="6"/>
  <c r="O50" i="6"/>
  <c r="X49" i="6"/>
  <c r="O49" i="6"/>
  <c r="X48" i="6"/>
  <c r="O48" i="6"/>
  <c r="S47" i="6"/>
  <c r="X46" i="6"/>
  <c r="O46" i="6"/>
  <c r="X45" i="6"/>
  <c r="O45" i="6"/>
  <c r="X44" i="6"/>
  <c r="O44" i="6"/>
  <c r="X43" i="6"/>
  <c r="O43" i="6"/>
  <c r="X42" i="6"/>
  <c r="O42" i="6"/>
  <c r="S41" i="6"/>
  <c r="S40" i="6"/>
  <c r="Q40" i="6"/>
  <c r="X39" i="6"/>
  <c r="O39" i="6"/>
  <c r="X38" i="6"/>
  <c r="O38" i="6"/>
  <c r="X37" i="6"/>
  <c r="O37" i="6"/>
  <c r="X36" i="6"/>
  <c r="O36" i="6"/>
  <c r="O35" i="6" s="1"/>
  <c r="O283" i="6" s="1"/>
  <c r="S35" i="6"/>
  <c r="Q35" i="6"/>
  <c r="X34" i="6"/>
  <c r="O34" i="6"/>
  <c r="X33" i="6"/>
  <c r="O33" i="6"/>
  <c r="X32" i="6"/>
  <c r="O32" i="6"/>
  <c r="X31" i="6"/>
  <c r="O31" i="6"/>
  <c r="X30" i="6"/>
  <c r="O30" i="6"/>
  <c r="X29" i="6"/>
  <c r="O29" i="6"/>
  <c r="O28" i="6"/>
  <c r="O27" i="6"/>
  <c r="X26" i="6"/>
  <c r="O26" i="6"/>
  <c r="X25" i="6"/>
  <c r="O25" i="6"/>
  <c r="X24" i="6"/>
  <c r="O24" i="6"/>
  <c r="S23" i="6"/>
  <c r="Q23" i="6"/>
  <c r="X14" i="2"/>
  <c r="X13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C305" i="5"/>
  <c r="C304" i="5"/>
  <c r="C303" i="5"/>
  <c r="C302" i="5"/>
  <c r="C301" i="5"/>
  <c r="C300" i="5"/>
  <c r="C299" i="5"/>
  <c r="C298" i="5"/>
  <c r="C297" i="5"/>
  <c r="C296" i="5"/>
  <c r="C295" i="5"/>
  <c r="C294" i="5"/>
  <c r="C293" i="5"/>
  <c r="C292" i="5"/>
  <c r="C291" i="5"/>
  <c r="C290" i="5"/>
  <c r="C289" i="5"/>
  <c r="C288" i="5"/>
  <c r="C287" i="5"/>
  <c r="C286" i="5"/>
  <c r="B305" i="5"/>
  <c r="A41" i="2" s="1"/>
  <c r="B304" i="5"/>
  <c r="A40" i="2" s="1"/>
  <c r="B303" i="5"/>
  <c r="A39" i="2" s="1"/>
  <c r="B302" i="5"/>
  <c r="A38" i="2" s="1"/>
  <c r="B301" i="5"/>
  <c r="A37" i="2" s="1"/>
  <c r="B300" i="5"/>
  <c r="A36" i="2" s="1"/>
  <c r="B299" i="5"/>
  <c r="A35" i="2" s="1"/>
  <c r="B298" i="5"/>
  <c r="A34" i="2" s="1"/>
  <c r="B297" i="5"/>
  <c r="A33" i="2" s="1"/>
  <c r="B296" i="5"/>
  <c r="A32" i="2" s="1"/>
  <c r="B295" i="5"/>
  <c r="A31" i="2" s="1"/>
  <c r="B294" i="5"/>
  <c r="A30" i="2" s="1"/>
  <c r="B293" i="5"/>
  <c r="A29" i="2" s="1"/>
  <c r="B292" i="5"/>
  <c r="A28" i="2" s="1"/>
  <c r="B291" i="5"/>
  <c r="A27" i="2" s="1"/>
  <c r="B290" i="5"/>
  <c r="A26" i="2" s="1"/>
  <c r="B289" i="5"/>
  <c r="A25" i="2" s="1"/>
  <c r="B288" i="5"/>
  <c r="A24" i="2" s="1"/>
  <c r="B287" i="5"/>
  <c r="A23" i="2" s="1"/>
  <c r="B286" i="5"/>
  <c r="A22" i="2" s="1"/>
  <c r="S282" i="5"/>
  <c r="Q282" i="5"/>
  <c r="S275" i="5"/>
  <c r="Q275" i="5"/>
  <c r="S268" i="5"/>
  <c r="Q268" i="5"/>
  <c r="S261" i="5"/>
  <c r="Q261" i="5"/>
  <c r="S256" i="5"/>
  <c r="Q256" i="5"/>
  <c r="S234" i="5"/>
  <c r="Q234" i="5"/>
  <c r="S226" i="5"/>
  <c r="Q226" i="5"/>
  <c r="S225" i="5"/>
  <c r="Q225" i="5"/>
  <c r="S219" i="5"/>
  <c r="Q219" i="5"/>
  <c r="S201" i="5"/>
  <c r="Q201" i="5"/>
  <c r="S198" i="5"/>
  <c r="Q198" i="5"/>
  <c r="S180" i="5"/>
  <c r="Q180" i="5"/>
  <c r="O178" i="5"/>
  <c r="S143" i="5"/>
  <c r="Q143" i="5"/>
  <c r="S135" i="5"/>
  <c r="Q135" i="5"/>
  <c r="S132" i="5"/>
  <c r="Q132" i="5"/>
  <c r="M129" i="5"/>
  <c r="O129" i="5" s="1"/>
  <c r="S125" i="5"/>
  <c r="Q125" i="5"/>
  <c r="S120" i="5"/>
  <c r="Q120" i="5"/>
  <c r="X119" i="5"/>
  <c r="O119" i="5"/>
  <c r="S116" i="5"/>
  <c r="Q116" i="5"/>
  <c r="S110" i="5"/>
  <c r="Q110" i="5"/>
  <c r="S108" i="5"/>
  <c r="Q108" i="5"/>
  <c r="S105" i="5"/>
  <c r="Q105" i="5"/>
  <c r="S102" i="5"/>
  <c r="X104" i="5"/>
  <c r="X106" i="5"/>
  <c r="X107" i="5"/>
  <c r="X109" i="5"/>
  <c r="X111" i="5"/>
  <c r="X112" i="5"/>
  <c r="X113" i="5"/>
  <c r="X114" i="5"/>
  <c r="X115" i="5"/>
  <c r="X117" i="5"/>
  <c r="X118" i="5"/>
  <c r="X121" i="5"/>
  <c r="X122" i="5"/>
  <c r="X123" i="5"/>
  <c r="X124" i="5"/>
  <c r="X126" i="5"/>
  <c r="X127" i="5"/>
  <c r="X128" i="5"/>
  <c r="X129" i="5"/>
  <c r="X130" i="5"/>
  <c r="X131" i="5"/>
  <c r="X133" i="5"/>
  <c r="X134" i="5"/>
  <c r="X136" i="5"/>
  <c r="X137" i="5"/>
  <c r="X138" i="5"/>
  <c r="X139" i="5"/>
  <c r="X140" i="5"/>
  <c r="X141" i="5"/>
  <c r="X142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X173" i="5"/>
  <c r="X174" i="5"/>
  <c r="X175" i="5"/>
  <c r="X176" i="5"/>
  <c r="X177" i="5"/>
  <c r="X178" i="5"/>
  <c r="X179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9" i="5"/>
  <c r="X200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20" i="5"/>
  <c r="X221" i="5"/>
  <c r="X222" i="5"/>
  <c r="X223" i="5"/>
  <c r="X224" i="5"/>
  <c r="X227" i="5"/>
  <c r="X228" i="5"/>
  <c r="X229" i="5"/>
  <c r="X230" i="5"/>
  <c r="X231" i="5"/>
  <c r="X232" i="5"/>
  <c r="X233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X253" i="5"/>
  <c r="X254" i="5"/>
  <c r="X255" i="5"/>
  <c r="X257" i="5"/>
  <c r="X258" i="5"/>
  <c r="X259" i="5"/>
  <c r="X260" i="5"/>
  <c r="X262" i="5"/>
  <c r="X263" i="5"/>
  <c r="X264" i="5"/>
  <c r="X265" i="5"/>
  <c r="X266" i="5"/>
  <c r="X267" i="5"/>
  <c r="X269" i="5"/>
  <c r="X270" i="5"/>
  <c r="X271" i="5"/>
  <c r="X272" i="5"/>
  <c r="X273" i="5"/>
  <c r="X274" i="5"/>
  <c r="X276" i="5"/>
  <c r="X277" i="5"/>
  <c r="X278" i="5"/>
  <c r="X279" i="5"/>
  <c r="X280" i="5"/>
  <c r="X281" i="5"/>
  <c r="X283" i="5"/>
  <c r="O104" i="5"/>
  <c r="O106" i="5"/>
  <c r="O107" i="5"/>
  <c r="O109" i="5"/>
  <c r="O108" i="5" s="1"/>
  <c r="O111" i="5"/>
  <c r="O112" i="5"/>
  <c r="O113" i="5"/>
  <c r="O114" i="5"/>
  <c r="O115" i="5"/>
  <c r="O117" i="5"/>
  <c r="O118" i="5"/>
  <c r="O121" i="5"/>
  <c r="O122" i="5"/>
  <c r="O123" i="5"/>
  <c r="O124" i="5"/>
  <c r="O126" i="5"/>
  <c r="O127" i="5"/>
  <c r="O128" i="5"/>
  <c r="O130" i="5"/>
  <c r="O131" i="5"/>
  <c r="O133" i="5"/>
  <c r="O134" i="5"/>
  <c r="O136" i="5"/>
  <c r="O137" i="5"/>
  <c r="O138" i="5"/>
  <c r="O139" i="5"/>
  <c r="O140" i="5"/>
  <c r="O141" i="5"/>
  <c r="O142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9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9" i="5"/>
  <c r="O200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20" i="5"/>
  <c r="O221" i="5"/>
  <c r="O222" i="5"/>
  <c r="O223" i="5"/>
  <c r="O224" i="5"/>
  <c r="O227" i="5"/>
  <c r="O228" i="5"/>
  <c r="O229" i="5"/>
  <c r="O230" i="5"/>
  <c r="O231" i="5"/>
  <c r="O232" i="5"/>
  <c r="O233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7" i="5"/>
  <c r="O258" i="5"/>
  <c r="O259" i="5"/>
  <c r="O260" i="5"/>
  <c r="O262" i="5"/>
  <c r="O263" i="5"/>
  <c r="O264" i="5"/>
  <c r="O265" i="5"/>
  <c r="O266" i="5"/>
  <c r="O267" i="5"/>
  <c r="O269" i="5"/>
  <c r="O270" i="5"/>
  <c r="O271" i="5"/>
  <c r="O272" i="5"/>
  <c r="O273" i="5"/>
  <c r="O274" i="5"/>
  <c r="O276" i="5"/>
  <c r="O277" i="5"/>
  <c r="O278" i="5"/>
  <c r="O279" i="5"/>
  <c r="O280" i="5"/>
  <c r="O281" i="5"/>
  <c r="O283" i="5"/>
  <c r="O282" i="5" s="1"/>
  <c r="X101" i="5"/>
  <c r="S100" i="5"/>
  <c r="X99" i="5"/>
  <c r="X98" i="5"/>
  <c r="S97" i="5"/>
  <c r="X96" i="5"/>
  <c r="X95" i="5"/>
  <c r="X93" i="5"/>
  <c r="X94" i="5"/>
  <c r="Q90" i="5"/>
  <c r="Q82" i="5"/>
  <c r="Q57" i="5"/>
  <c r="Q45" i="5"/>
  <c r="Q40" i="5"/>
  <c r="Q28" i="5"/>
  <c r="S91" i="5"/>
  <c r="S90" i="5"/>
  <c r="X89" i="5"/>
  <c r="O89" i="5"/>
  <c r="S88" i="5"/>
  <c r="S86" i="5"/>
  <c r="S82" i="5"/>
  <c r="S76" i="5"/>
  <c r="X75" i="5"/>
  <c r="X77" i="5"/>
  <c r="X78" i="5"/>
  <c r="X79" i="5"/>
  <c r="X80" i="5"/>
  <c r="X81" i="5"/>
  <c r="X83" i="5"/>
  <c r="X84" i="5"/>
  <c r="X85" i="5"/>
  <c r="X87" i="5"/>
  <c r="X92" i="5"/>
  <c r="O73" i="5"/>
  <c r="O75" i="5"/>
  <c r="O77" i="5"/>
  <c r="O78" i="5"/>
  <c r="O79" i="5"/>
  <c r="O80" i="5"/>
  <c r="O81" i="5"/>
  <c r="O83" i="5"/>
  <c r="O84" i="5"/>
  <c r="O85" i="5"/>
  <c r="O87" i="5"/>
  <c r="O92" i="5"/>
  <c r="O93" i="5"/>
  <c r="O94" i="5"/>
  <c r="S74" i="5"/>
  <c r="X69" i="5"/>
  <c r="X70" i="5"/>
  <c r="X71" i="5"/>
  <c r="X72" i="5"/>
  <c r="X73" i="5"/>
  <c r="O69" i="5"/>
  <c r="O70" i="5"/>
  <c r="O71" i="5"/>
  <c r="O72" i="5"/>
  <c r="S68" i="5"/>
  <c r="X67" i="5"/>
  <c r="X66" i="5"/>
  <c r="X65" i="5"/>
  <c r="X64" i="5"/>
  <c r="O64" i="5"/>
  <c r="O65" i="5"/>
  <c r="O66" i="5"/>
  <c r="O67" i="5"/>
  <c r="S63" i="5"/>
  <c r="X60" i="5"/>
  <c r="X61" i="5"/>
  <c r="X62" i="5"/>
  <c r="S58" i="5"/>
  <c r="S57" i="5"/>
  <c r="X53" i="5"/>
  <c r="X54" i="5"/>
  <c r="X55" i="5"/>
  <c r="X56" i="5"/>
  <c r="X59" i="5"/>
  <c r="X44" i="5"/>
  <c r="X47" i="5"/>
  <c r="X48" i="5"/>
  <c r="X49" i="5"/>
  <c r="X50" i="5"/>
  <c r="X51" i="5"/>
  <c r="S52" i="5"/>
  <c r="S46" i="5"/>
  <c r="S45" i="5"/>
  <c r="O47" i="5"/>
  <c r="O48" i="5"/>
  <c r="O49" i="5"/>
  <c r="O50" i="5"/>
  <c r="O51" i="5"/>
  <c r="O53" i="5"/>
  <c r="O54" i="5"/>
  <c r="O55" i="5"/>
  <c r="O56" i="5"/>
  <c r="O59" i="5"/>
  <c r="O60" i="5"/>
  <c r="O61" i="5"/>
  <c r="O62" i="5"/>
  <c r="O95" i="5"/>
  <c r="O96" i="5"/>
  <c r="O98" i="5"/>
  <c r="O99" i="5"/>
  <c r="O101" i="5"/>
  <c r="X42" i="5"/>
  <c r="X43" i="5"/>
  <c r="X41" i="5"/>
  <c r="S28" i="5"/>
  <c r="S40" i="5"/>
  <c r="X36" i="5"/>
  <c r="O36" i="5"/>
  <c r="X37" i="5"/>
  <c r="X38" i="5"/>
  <c r="X39" i="5"/>
  <c r="O35" i="5"/>
  <c r="O34" i="5"/>
  <c r="O37" i="5"/>
  <c r="O38" i="5"/>
  <c r="O39" i="5"/>
  <c r="X31" i="5"/>
  <c r="X34" i="5"/>
  <c r="X35" i="5"/>
  <c r="X30" i="5"/>
  <c r="X29" i="5"/>
  <c r="O29" i="5"/>
  <c r="O30" i="5"/>
  <c r="O31" i="5"/>
  <c r="O32" i="5"/>
  <c r="O33" i="5"/>
  <c r="O41" i="5"/>
  <c r="O42" i="5"/>
  <c r="O43" i="5"/>
  <c r="O44" i="5"/>
  <c r="AH22" i="2"/>
  <c r="I21" i="2"/>
  <c r="L21" i="2" s="1"/>
  <c r="O21" i="2" s="1"/>
  <c r="R21" i="2" s="1"/>
  <c r="U21" i="2" s="1"/>
  <c r="X21" i="2" s="1"/>
  <c r="AA21" i="2" s="1"/>
  <c r="AD21" i="2" s="1"/>
  <c r="AG21" i="2" s="1"/>
  <c r="A39" i="7" l="1"/>
  <c r="O198" i="5"/>
  <c r="A24" i="7"/>
  <c r="A31" i="7"/>
  <c r="A32" i="7"/>
  <c r="A36" i="7"/>
  <c r="A40" i="7"/>
  <c r="A22" i="7"/>
  <c r="A25" i="7"/>
  <c r="A29" i="7"/>
  <c r="A33" i="7"/>
  <c r="A37" i="7"/>
  <c r="A41" i="7"/>
  <c r="A23" i="7"/>
  <c r="A26" i="7"/>
  <c r="A30" i="7"/>
  <c r="A34" i="7"/>
  <c r="A38" i="7"/>
  <c r="A27" i="7"/>
  <c r="A35" i="7"/>
  <c r="A28" i="7"/>
  <c r="O105" i="5"/>
  <c r="AF29" i="7"/>
  <c r="Q29" i="7"/>
  <c r="H23" i="7"/>
  <c r="AF23" i="7"/>
  <c r="N24" i="7"/>
  <c r="AI24" i="7" s="1"/>
  <c r="N28" i="7"/>
  <c r="AI28" i="7" s="1"/>
  <c r="T29" i="7"/>
  <c r="N29" i="7"/>
  <c r="E23" i="7"/>
  <c r="K23" i="7"/>
  <c r="W29" i="7"/>
  <c r="Z29" i="7"/>
  <c r="Q23" i="7"/>
  <c r="E29" i="7"/>
  <c r="AC29" i="7"/>
  <c r="T23" i="7"/>
  <c r="H29" i="7"/>
  <c r="Z23" i="7"/>
  <c r="AC23" i="7"/>
  <c r="O268" i="5"/>
  <c r="O303" i="5" s="1"/>
  <c r="C39" i="2" s="1"/>
  <c r="O193" i="6"/>
  <c r="O295" i="6" s="1"/>
  <c r="C35" i="7" s="1"/>
  <c r="O214" i="6"/>
  <c r="O297" i="6" s="1"/>
  <c r="C37" i="7" s="1"/>
  <c r="N37" i="7" s="1"/>
  <c r="O263" i="6"/>
  <c r="O299" i="6" s="1"/>
  <c r="C39" i="7" s="1"/>
  <c r="T39" i="7" s="1"/>
  <c r="O270" i="6"/>
  <c r="O196" i="6"/>
  <c r="O296" i="6" s="1"/>
  <c r="C36" i="7" s="1"/>
  <c r="N36" i="7" s="1"/>
  <c r="O175" i="6"/>
  <c r="O294" i="6" s="1"/>
  <c r="C34" i="7" s="1"/>
  <c r="O138" i="6"/>
  <c r="O293" i="6" s="1"/>
  <c r="C33" i="7" s="1"/>
  <c r="K33" i="7" s="1"/>
  <c r="O130" i="6"/>
  <c r="O292" i="6" s="1"/>
  <c r="C32" i="7" s="1"/>
  <c r="N32" i="7" s="1"/>
  <c r="O120" i="6"/>
  <c r="O291" i="6" s="1"/>
  <c r="C31" i="7" s="1"/>
  <c r="AC31" i="7" s="1"/>
  <c r="O105" i="6"/>
  <c r="O290" i="6" s="1"/>
  <c r="C30" i="7" s="1"/>
  <c r="Q30" i="7" s="1"/>
  <c r="O85" i="6"/>
  <c r="O287" i="6" s="1"/>
  <c r="C27" i="7" s="1"/>
  <c r="Z27" i="7" s="1"/>
  <c r="O23" i="6"/>
  <c r="O282" i="6" s="1"/>
  <c r="C22" i="7" s="1"/>
  <c r="O277" i="6"/>
  <c r="O301" i="6" s="1"/>
  <c r="C41" i="7" s="1"/>
  <c r="Q41" i="7" s="1"/>
  <c r="O220" i="6"/>
  <c r="O298" i="6" s="1"/>
  <c r="C38" i="7" s="1"/>
  <c r="T38" i="7" s="1"/>
  <c r="O100" i="6"/>
  <c r="O288" i="6" s="1"/>
  <c r="O77" i="6"/>
  <c r="O286" i="6" s="1"/>
  <c r="C26" i="7" s="1"/>
  <c r="O52" i="6"/>
  <c r="O285" i="6" s="1"/>
  <c r="C25" i="7" s="1"/>
  <c r="K25" i="7" s="1"/>
  <c r="O40" i="6"/>
  <c r="O284" i="6" s="1"/>
  <c r="O125" i="5"/>
  <c r="O295" i="5" s="1"/>
  <c r="C31" i="2" s="1"/>
  <c r="AF31" i="2" s="1"/>
  <c r="O82" i="5"/>
  <c r="O290" i="5" s="1"/>
  <c r="C26" i="2" s="1"/>
  <c r="O57" i="5"/>
  <c r="O289" i="5" s="1"/>
  <c r="C25" i="2" s="1"/>
  <c r="O275" i="5"/>
  <c r="O304" i="5" s="1"/>
  <c r="C40" i="2" s="1"/>
  <c r="O143" i="5"/>
  <c r="O297" i="5" s="1"/>
  <c r="C33" i="2" s="1"/>
  <c r="K33" i="2" s="1"/>
  <c r="O135" i="5"/>
  <c r="O296" i="5" s="1"/>
  <c r="C32" i="2" s="1"/>
  <c r="AC32" i="2" s="1"/>
  <c r="O45" i="5"/>
  <c r="O288" i="5" s="1"/>
  <c r="C24" i="2" s="1"/>
  <c r="O90" i="5"/>
  <c r="O291" i="5" s="1"/>
  <c r="C27" i="2" s="1"/>
  <c r="O219" i="5"/>
  <c r="O301" i="5" s="1"/>
  <c r="C37" i="2" s="1"/>
  <c r="T37" i="2" s="1"/>
  <c r="O110" i="5"/>
  <c r="O294" i="5" s="1"/>
  <c r="C30" i="2" s="1"/>
  <c r="K30" i="2" s="1"/>
  <c r="O201" i="5"/>
  <c r="O300" i="5" s="1"/>
  <c r="C36" i="2" s="1"/>
  <c r="AF36" i="2" s="1"/>
  <c r="O28" i="5"/>
  <c r="O180" i="5"/>
  <c r="O298" i="5" s="1"/>
  <c r="C34" i="2" s="1"/>
  <c r="AC34" i="2" s="1"/>
  <c r="O225" i="5"/>
  <c r="O302" i="5" s="1"/>
  <c r="C38" i="2" s="1"/>
  <c r="K38" i="2" s="1"/>
  <c r="O40" i="5"/>
  <c r="O287" i="5" s="1"/>
  <c r="C23" i="2" s="1"/>
  <c r="O293" i="5"/>
  <c r="C29" i="2" s="1"/>
  <c r="AF29" i="2" s="1"/>
  <c r="O299" i="5"/>
  <c r="C35" i="2" s="1"/>
  <c r="H35" i="2" s="1"/>
  <c r="O305" i="5"/>
  <c r="C41" i="2" s="1"/>
  <c r="O292" i="5"/>
  <c r="C28" i="2" s="1"/>
  <c r="W29" i="2" l="1"/>
  <c r="N29" i="2"/>
  <c r="K26" i="2"/>
  <c r="AF26" i="2"/>
  <c r="O286" i="5"/>
  <c r="O284" i="5"/>
  <c r="AF25" i="7"/>
  <c r="W39" i="7"/>
  <c r="K39" i="7"/>
  <c r="AF39" i="7"/>
  <c r="Z39" i="7"/>
  <c r="AC39" i="7"/>
  <c r="E39" i="7"/>
  <c r="H39" i="7"/>
  <c r="N39" i="7"/>
  <c r="Q39" i="7"/>
  <c r="Q38" i="7"/>
  <c r="N38" i="7"/>
  <c r="AC38" i="7"/>
  <c r="W38" i="7"/>
  <c r="E38" i="7"/>
  <c r="Z38" i="7"/>
  <c r="H38" i="7"/>
  <c r="K38" i="7"/>
  <c r="AF38" i="7"/>
  <c r="H37" i="7"/>
  <c r="Q37" i="7"/>
  <c r="E37" i="7"/>
  <c r="AC37" i="7"/>
  <c r="T37" i="7"/>
  <c r="K37" i="7"/>
  <c r="W37" i="7"/>
  <c r="AF37" i="7"/>
  <c r="Z37" i="7"/>
  <c r="H36" i="7"/>
  <c r="K36" i="7"/>
  <c r="E36" i="7"/>
  <c r="AF36" i="7"/>
  <c r="Z36" i="7"/>
  <c r="AC36" i="7"/>
  <c r="W36" i="7"/>
  <c r="T36" i="7"/>
  <c r="Q36" i="7"/>
  <c r="W35" i="7"/>
  <c r="N35" i="7"/>
  <c r="AC35" i="7"/>
  <c r="K35" i="7"/>
  <c r="E35" i="7"/>
  <c r="T35" i="7"/>
  <c r="AF35" i="7"/>
  <c r="Q35" i="7"/>
  <c r="H35" i="7"/>
  <c r="Z35" i="7"/>
  <c r="T34" i="7"/>
  <c r="Q34" i="7"/>
  <c r="N34" i="7"/>
  <c r="K34" i="7"/>
  <c r="Z34" i="7"/>
  <c r="H34" i="7"/>
  <c r="W34" i="7"/>
  <c r="AF34" i="7"/>
  <c r="E34" i="7"/>
  <c r="AC34" i="7"/>
  <c r="E33" i="7"/>
  <c r="Q33" i="7"/>
  <c r="N33" i="7"/>
  <c r="Z33" i="7"/>
  <c r="AF33" i="7"/>
  <c r="H33" i="7"/>
  <c r="T33" i="7"/>
  <c r="AC33" i="7"/>
  <c r="W33" i="7"/>
  <c r="Q32" i="7"/>
  <c r="K32" i="7"/>
  <c r="H32" i="7"/>
  <c r="E32" i="7"/>
  <c r="AF32" i="7"/>
  <c r="Z32" i="7"/>
  <c r="T32" i="7"/>
  <c r="AC32" i="7"/>
  <c r="W32" i="7"/>
  <c r="K31" i="7"/>
  <c r="H31" i="7"/>
  <c r="AF31" i="7"/>
  <c r="Q31" i="7"/>
  <c r="T31" i="7"/>
  <c r="E31" i="7"/>
  <c r="N31" i="7"/>
  <c r="W31" i="7"/>
  <c r="Z31" i="7"/>
  <c r="W30" i="7"/>
  <c r="N30" i="7"/>
  <c r="H30" i="7"/>
  <c r="Z30" i="7"/>
  <c r="T30" i="7"/>
  <c r="AC30" i="7"/>
  <c r="AF30" i="7"/>
  <c r="E30" i="7"/>
  <c r="K30" i="7"/>
  <c r="AI29" i="7"/>
  <c r="H27" i="7"/>
  <c r="T27" i="7"/>
  <c r="AF27" i="7"/>
  <c r="AC27" i="7"/>
  <c r="W27" i="7"/>
  <c r="N27" i="7"/>
  <c r="E27" i="7"/>
  <c r="Q27" i="7"/>
  <c r="K27" i="7"/>
  <c r="T26" i="7"/>
  <c r="K26" i="7"/>
  <c r="Q26" i="7"/>
  <c r="N26" i="7"/>
  <c r="H26" i="7"/>
  <c r="Z26" i="7"/>
  <c r="W26" i="7"/>
  <c r="AF26" i="7"/>
  <c r="E26" i="7"/>
  <c r="AC26" i="7"/>
  <c r="AC25" i="7"/>
  <c r="N25" i="7"/>
  <c r="T25" i="7"/>
  <c r="H25" i="7"/>
  <c r="Z25" i="7"/>
  <c r="W25" i="7"/>
  <c r="Q25" i="7"/>
  <c r="E25" i="7"/>
  <c r="H22" i="7"/>
  <c r="K22" i="7"/>
  <c r="E22" i="7"/>
  <c r="AF22" i="7"/>
  <c r="Z22" i="7"/>
  <c r="AC22" i="7"/>
  <c r="N22" i="7"/>
  <c r="W22" i="7"/>
  <c r="T22" i="7"/>
  <c r="Q22" i="7"/>
  <c r="Z41" i="7"/>
  <c r="H41" i="7"/>
  <c r="K41" i="7"/>
  <c r="W41" i="7"/>
  <c r="T41" i="7"/>
  <c r="AC41" i="7"/>
  <c r="N41" i="7"/>
  <c r="AF41" i="7"/>
  <c r="E41" i="7"/>
  <c r="O300" i="6"/>
  <c r="C40" i="7" s="1"/>
  <c r="O280" i="6"/>
  <c r="AI23" i="7"/>
  <c r="T25" i="2"/>
  <c r="H25" i="2"/>
  <c r="N40" i="2"/>
  <c r="E40" i="2"/>
  <c r="T40" i="2"/>
  <c r="T26" i="2"/>
  <c r="N26" i="2"/>
  <c r="T29" i="2"/>
  <c r="O302" i="6"/>
  <c r="O20" i="6"/>
  <c r="O19" i="6" s="1"/>
  <c r="N27" i="2"/>
  <c r="Q27" i="2"/>
  <c r="AC27" i="2"/>
  <c r="Z27" i="2"/>
  <c r="T27" i="2"/>
  <c r="W27" i="2"/>
  <c r="Q26" i="2"/>
  <c r="H37" i="2"/>
  <c r="H26" i="2"/>
  <c r="Z26" i="2"/>
  <c r="E26" i="2"/>
  <c r="W26" i="2"/>
  <c r="AC26" i="2"/>
  <c r="H30" i="2"/>
  <c r="Q34" i="2"/>
  <c r="N25" i="2"/>
  <c r="Z29" i="2"/>
  <c r="E29" i="2"/>
  <c r="K27" i="2"/>
  <c r="H33" i="2"/>
  <c r="AF33" i="2"/>
  <c r="AC29" i="2"/>
  <c r="E27" i="2"/>
  <c r="Q36" i="2"/>
  <c r="E36" i="2"/>
  <c r="AF25" i="2"/>
  <c r="K25" i="2"/>
  <c r="W25" i="2"/>
  <c r="Q29" i="2"/>
  <c r="H29" i="2"/>
  <c r="Q33" i="2"/>
  <c r="Z25" i="2"/>
  <c r="K29" i="2"/>
  <c r="H27" i="2"/>
  <c r="Q37" i="2"/>
  <c r="K24" i="2"/>
  <c r="W24" i="2"/>
  <c r="AF24" i="2"/>
  <c r="H24" i="2"/>
  <c r="AC24" i="2"/>
  <c r="E24" i="2"/>
  <c r="Q24" i="2"/>
  <c r="T24" i="2"/>
  <c r="N24" i="2"/>
  <c r="Z24" i="2"/>
  <c r="E35" i="2"/>
  <c r="W32" i="2"/>
  <c r="K37" i="2"/>
  <c r="Z40" i="2"/>
  <c r="E37" i="2"/>
  <c r="AC37" i="2"/>
  <c r="N36" i="2"/>
  <c r="K31" i="2"/>
  <c r="T30" i="2"/>
  <c r="Q38" i="2"/>
  <c r="N38" i="2"/>
  <c r="W38" i="2"/>
  <c r="T38" i="2"/>
  <c r="AC40" i="2"/>
  <c r="Z36" i="2"/>
  <c r="AC36" i="2"/>
  <c r="T36" i="2"/>
  <c r="H36" i="2"/>
  <c r="AC30" i="2"/>
  <c r="E33" i="2"/>
  <c r="N33" i="2"/>
  <c r="W37" i="2"/>
  <c r="T32" i="2"/>
  <c r="Z32" i="2"/>
  <c r="H40" i="2"/>
  <c r="AF30" i="2"/>
  <c r="N30" i="2"/>
  <c r="Q30" i="2"/>
  <c r="N31" i="2"/>
  <c r="E31" i="2"/>
  <c r="W31" i="2"/>
  <c r="H31" i="2"/>
  <c r="Q31" i="2"/>
  <c r="T33" i="2"/>
  <c r="AC31" i="2"/>
  <c r="H32" i="2"/>
  <c r="Z31" i="2"/>
  <c r="AF38" i="2"/>
  <c r="K36" i="2"/>
  <c r="W33" i="2"/>
  <c r="W35" i="2"/>
  <c r="N35" i="2"/>
  <c r="AF35" i="2"/>
  <c r="K35" i="2"/>
  <c r="AC35" i="2"/>
  <c r="Z35" i="2"/>
  <c r="N32" i="2"/>
  <c r="Z38" i="2"/>
  <c r="AF40" i="2"/>
  <c r="Z30" i="2"/>
  <c r="E32" i="2"/>
  <c r="W30" i="2"/>
  <c r="AC38" i="2"/>
  <c r="H38" i="2"/>
  <c r="T31" i="2"/>
  <c r="E25" i="2"/>
  <c r="Q25" i="2"/>
  <c r="W40" i="2"/>
  <c r="K40" i="2"/>
  <c r="AF27" i="2"/>
  <c r="Q32" i="2"/>
  <c r="W36" i="2"/>
  <c r="AF37" i="2"/>
  <c r="T35" i="2"/>
  <c r="Z37" i="2"/>
  <c r="E38" i="2"/>
  <c r="Q35" i="2"/>
  <c r="AF32" i="2"/>
  <c r="AC25" i="2"/>
  <c r="Q40" i="2"/>
  <c r="H34" i="2"/>
  <c r="AF34" i="2"/>
  <c r="W34" i="2"/>
  <c r="E34" i="2"/>
  <c r="K34" i="2"/>
  <c r="Z34" i="2"/>
  <c r="K32" i="2"/>
  <c r="T34" i="2"/>
  <c r="AC33" i="2"/>
  <c r="N37" i="2"/>
  <c r="Z33" i="2"/>
  <c r="E30" i="2"/>
  <c r="N34" i="2"/>
  <c r="O20" i="5"/>
  <c r="K39" i="2"/>
  <c r="AF39" i="2"/>
  <c r="H39" i="2"/>
  <c r="AC39" i="2"/>
  <c r="E39" i="2"/>
  <c r="Z39" i="2"/>
  <c r="W39" i="2"/>
  <c r="Q39" i="2"/>
  <c r="N39" i="2"/>
  <c r="T39" i="2"/>
  <c r="N23" i="2"/>
  <c r="K23" i="2"/>
  <c r="AF23" i="2"/>
  <c r="H23" i="2"/>
  <c r="AC23" i="2"/>
  <c r="E23" i="2"/>
  <c r="Z23" i="2"/>
  <c r="T23" i="2"/>
  <c r="Q23" i="2"/>
  <c r="W23" i="2"/>
  <c r="Q41" i="2"/>
  <c r="N41" i="2"/>
  <c r="K41" i="2"/>
  <c r="AF41" i="2"/>
  <c r="H41" i="2"/>
  <c r="AC41" i="2"/>
  <c r="E41" i="2"/>
  <c r="W41" i="2"/>
  <c r="T41" i="2"/>
  <c r="Z41" i="2"/>
  <c r="C22" i="2" l="1"/>
  <c r="C42" i="2" s="1"/>
  <c r="O306" i="5"/>
  <c r="AI39" i="7"/>
  <c r="AI25" i="7"/>
  <c r="AI32" i="7"/>
  <c r="AI41" i="7"/>
  <c r="AI38" i="7"/>
  <c r="AI37" i="7"/>
  <c r="AI36" i="7"/>
  <c r="AI35" i="7"/>
  <c r="AI34" i="7"/>
  <c r="AI33" i="7"/>
  <c r="AI31" i="7"/>
  <c r="AI30" i="7"/>
  <c r="AI27" i="7"/>
  <c r="AI26" i="7"/>
  <c r="AI22" i="7"/>
  <c r="AC40" i="7"/>
  <c r="AC42" i="7" s="1"/>
  <c r="W40" i="7"/>
  <c r="W42" i="7" s="1"/>
  <c r="T40" i="7"/>
  <c r="T42" i="7" s="1"/>
  <c r="Q40" i="7"/>
  <c r="Q42" i="7" s="1"/>
  <c r="K40" i="7"/>
  <c r="K42" i="7" s="1"/>
  <c r="AF40" i="7"/>
  <c r="AF42" i="7" s="1"/>
  <c r="H40" i="7"/>
  <c r="H42" i="7" s="1"/>
  <c r="Z40" i="7"/>
  <c r="Z42" i="7" s="1"/>
  <c r="E40" i="7"/>
  <c r="E42" i="7" s="1"/>
  <c r="C42" i="7"/>
  <c r="N40" i="7"/>
  <c r="AI26" i="2"/>
  <c r="AI29" i="2"/>
  <c r="AI27" i="2"/>
  <c r="AI25" i="2"/>
  <c r="AI36" i="2"/>
  <c r="AI24" i="2"/>
  <c r="AI31" i="2"/>
  <c r="AI37" i="2"/>
  <c r="AI40" i="2"/>
  <c r="AI33" i="2"/>
  <c r="AI30" i="2"/>
  <c r="AI34" i="2"/>
  <c r="AI32" i="2"/>
  <c r="AI38" i="2"/>
  <c r="AI35" i="2"/>
  <c r="AI39" i="2"/>
  <c r="AI23" i="2"/>
  <c r="AC28" i="2"/>
  <c r="E28" i="2"/>
  <c r="Z28" i="2"/>
  <c r="W28" i="2"/>
  <c r="T28" i="2"/>
  <c r="Q28" i="2"/>
  <c r="K28" i="2"/>
  <c r="AF28" i="2"/>
  <c r="H28" i="2"/>
  <c r="N28" i="2"/>
  <c r="AI41" i="2"/>
  <c r="AB42" i="7" l="1"/>
  <c r="H43" i="7"/>
  <c r="K43" i="7" s="1"/>
  <c r="Y42" i="7"/>
  <c r="D42" i="7"/>
  <c r="AE42" i="7"/>
  <c r="V42" i="7"/>
  <c r="J42" i="7"/>
  <c r="G42" i="7"/>
  <c r="P42" i="7"/>
  <c r="AI40" i="7"/>
  <c r="N42" i="7"/>
  <c r="M42" i="7" s="1"/>
  <c r="S42" i="7"/>
  <c r="K22" i="2"/>
  <c r="K42" i="2" s="1"/>
  <c r="AF22" i="2"/>
  <c r="AF42" i="2" s="1"/>
  <c r="H22" i="2"/>
  <c r="H42" i="2" s="1"/>
  <c r="AC22" i="2"/>
  <c r="AC42" i="2" s="1"/>
  <c r="E22" i="2"/>
  <c r="E42" i="2" s="1"/>
  <c r="Z22" i="2"/>
  <c r="Z42" i="2" s="1"/>
  <c r="W22" i="2"/>
  <c r="W42" i="2" s="1"/>
  <c r="Q22" i="2"/>
  <c r="Q42" i="2" s="1"/>
  <c r="N22" i="2"/>
  <c r="N42" i="2" s="1"/>
  <c r="T22" i="2"/>
  <c r="T42" i="2" s="1"/>
  <c r="AI28" i="2"/>
  <c r="G43" i="7" l="1"/>
  <c r="J43" i="7" s="1"/>
  <c r="M43" i="7" s="1"/>
  <c r="P43" i="7" s="1"/>
  <c r="S43" i="7" s="1"/>
  <c r="V43" i="7" s="1"/>
  <c r="Y43" i="7" s="1"/>
  <c r="AB43" i="7" s="1"/>
  <c r="AE43" i="7" s="1"/>
  <c r="N43" i="7"/>
  <c r="Q43" i="7" s="1"/>
  <c r="T43" i="7" s="1"/>
  <c r="W43" i="7" s="1"/>
  <c r="Z43" i="7" s="1"/>
  <c r="AC43" i="7" s="1"/>
  <c r="AF43" i="7" s="1"/>
  <c r="AH42" i="7"/>
  <c r="AI42" i="7"/>
  <c r="V42" i="2"/>
  <c r="Y42" i="2"/>
  <c r="H43" i="2"/>
  <c r="K43" i="2" s="1"/>
  <c r="N43" i="2" s="1"/>
  <c r="Q43" i="2" s="1"/>
  <c r="T43" i="2" s="1"/>
  <c r="W43" i="2" s="1"/>
  <c r="Z43" i="2" s="1"/>
  <c r="AC43" i="2" s="1"/>
  <c r="AF43" i="2" s="1"/>
  <c r="AI22" i="2"/>
  <c r="AB42" i="2"/>
  <c r="S42" i="2"/>
  <c r="G42" i="2"/>
  <c r="AE42" i="2"/>
  <c r="M42" i="2"/>
  <c r="P42" i="2"/>
  <c r="J42" i="2"/>
  <c r="AI42" i="2" l="1"/>
  <c r="D42" i="2"/>
  <c r="AH42" i="2" s="1"/>
  <c r="G43" i="2" l="1"/>
  <c r="J43" i="2" s="1"/>
  <c r="M43" i="2" s="1"/>
  <c r="P43" i="2" s="1"/>
  <c r="S43" i="2" s="1"/>
  <c r="V43" i="2" s="1"/>
  <c r="Y43" i="2" s="1"/>
  <c r="AB43" i="2" s="1"/>
  <c r="AE43" i="2" s="1"/>
  <c r="O19" i="5" l="1"/>
</calcChain>
</file>

<file path=xl/sharedStrings.xml><?xml version="1.0" encoding="utf-8"?>
<sst xmlns="http://schemas.openxmlformats.org/spreadsheetml/2006/main" count="2684" uniqueCount="520">
  <si>
    <t>PO - PLANILHA ORÇAMENTARIA</t>
  </si>
  <si>
    <t>Orçamento Base para Licitação</t>
  </si>
  <si>
    <t>AÇÃO / MODALIDADE</t>
  </si>
  <si>
    <t>OBJETO</t>
  </si>
  <si>
    <t>MUNICÍPIO / UF</t>
  </si>
  <si>
    <t>Projeto Padrão FNDE - Quadra coberta com vestiario (PAC 2 - 001/2013)</t>
  </si>
  <si>
    <t>Repactuação de obra inacabada - CONSTRUÇÃO DE QUADRA COBERTA COM VESTIARIOS - EMEB MARIA FERNANDA LOPES PIFFER</t>
  </si>
  <si>
    <t>BEBEDOURO SP</t>
  </si>
  <si>
    <t>PREPONENTE / TOMADOR</t>
  </si>
  <si>
    <t>LOCALIDADE / ENDEREÇO</t>
  </si>
  <si>
    <t>PREFEITURA MUNICIPAL DE BEBEDOURO SP</t>
  </si>
  <si>
    <t>RUA DANTE CASSANO, Nº 2736 - RESIDENCIAL ANTONIA SANTAELLA, CEP 14.711-351</t>
  </si>
  <si>
    <t>SINAPI - Sistema Nacional de Pesquisa de Custos e Índices da Construção Civil</t>
  </si>
  <si>
    <t>VALOR FNDE</t>
  </si>
  <si>
    <t>RELATÓRIO DE CUSTOS DE COMPOSIÇÕES</t>
  </si>
  <si>
    <t>Mês de Referência: 01/2025</t>
  </si>
  <si>
    <t>SALDO DISPONIVEL NA CONTA BANCARIA</t>
  </si>
  <si>
    <t>Localidade: SAO PAULO - SP</t>
  </si>
  <si>
    <t>Data de emissão: 01/10/2025</t>
  </si>
  <si>
    <t>VALOR CONTRAPARTIDA</t>
  </si>
  <si>
    <t>BDI SEM desoneração (Fórmula Acórdão TCU):</t>
  </si>
  <si>
    <t>VALOR TOTAL DA OBRA</t>
  </si>
  <si>
    <t>Código</t>
  </si>
  <si>
    <t>Descrição da Composição</t>
  </si>
  <si>
    <t>Unid.</t>
  </si>
  <si>
    <t>COM desoneração</t>
  </si>
  <si>
    <t>QUANT.</t>
  </si>
  <si>
    <t>VALOR TOTAL</t>
  </si>
  <si>
    <t>BDI %</t>
  </si>
  <si>
    <t>VALOR TOTAL + BDI</t>
  </si>
  <si>
    <t>SERVIÇO PRELIMINARES</t>
  </si>
  <si>
    <t>FORNECIMENTO E INSTALAÇÃO DE PLACA DE OBRA COM CHAPA GALVANIZADA E ESTRUTURA DE MADEIRA. AF_03/2022_PS</t>
  </si>
  <si>
    <t>TAPUME COM COMPENSADO DE MADEIRA. AF_03/2024</t>
  </si>
  <si>
    <t>PISO PARA CONSTRUÇÃO TEMPORÁRIA EM MADEIRA, SEM REAPROVEITAMENTO. AF_03/2024</t>
  </si>
  <si>
    <t>LIMPEZA MANUAL DE VEGETAÇÃO EM TERRENO COM ENXADA. AF_03/2024</t>
  </si>
  <si>
    <t>CONCRETO ARMADO - LAJE DE PISO</t>
  </si>
  <si>
    <t>FABRICAÇÃO DE FÔRMA PARA PILARES E ESTRUTURAS SIMILARES, EM CHAPA DE MADEIRA COMPENSADA RESINADA, E = 17 MM. AF_09/2020</t>
  </si>
  <si>
    <t>LASTRO COM MATERIAL GRANULAR, APLICADO EM PISOS OU LAJES SOBRE SOLO, ESPESSURA DE *5 CM*. AF_01/2024</t>
  </si>
  <si>
    <t>APLICAÇÃO DE LONA PLÁSTICA PARA EXECUÇÃO DE PAVIMENTOS DE CONCRETO. AF_04/2022</t>
  </si>
  <si>
    <t>ARMAÇÃO PARA EXECUÇÃO DE RADIER, PISO DE CONCRETO OU LAJE SOBRE SOLO, COM USO DE TELA Q-92. AF_09/2021</t>
  </si>
  <si>
    <t>KG</t>
  </si>
  <si>
    <t>CONCRETAGEM DE VIGAS E LAJES, FCK=25 MPA, PARA LAJES PREMOLDADAS COM USO DE BOMBA - LANÇAMENTO, ADENSAMENTO E ACABAMENTO. AF_02/2022_PS</t>
  </si>
  <si>
    <t>ALVENARIA DE VEDAÇÃO DE BLOCOS VAZADOS DE CONCRETO APARENTE DE 19X19X39 CM (ESPESSURA 19 CM) E ARGAMASSA DE ASSENTAMENTO COM PREPARO MANUAL. AF_12/2021</t>
  </si>
  <si>
    <t>ESQUADRIAS</t>
  </si>
  <si>
    <t>JANELA DE ALUMÍNIO TIPO MAXIM-AR, COM VIDROS, BATENTE E FERRAGENS, EXCLUSIVE ALIZAR, ACABAMENTO E CONTRAMARCO, FIXAÇÃO COM PARAFUSO. FORNECIMENTO E INSTALAÇÃO. AF_11/2024</t>
  </si>
  <si>
    <t>IMPERMEABILIZAÇÃO</t>
  </si>
  <si>
    <t>IMPERMEABILIZAÇÃO DE SUPERFÍCIE COM EMULSÃO ASFÁLTICA, 2 DEMÃOS. AF_09/2023</t>
  </si>
  <si>
    <t>CHAPISCO APLICADO NO TETO OU EM ALVENARIA E ESTRUTURA, COM ROLO PARA TEXTURA ACRÍLICA. ARGAMASSA TRAÇO 1:4 E EMULSÃO POLIMÉRICA (ADESIVO) COM PREPARO EM BETONEIRA 400L. AF_10/2022</t>
  </si>
  <si>
    <t>EMBOÇO, EM ARGAMASSA TRAÇO 1:2:8, PREPARO MANUAL, APLICADO MANUALMENTE EM PAREDES INTERNAS DE AMBIENTES COM ÁREA MAIOR QUE 10M², E = 10MM, COM TALISCAS. AF_03/2024</t>
  </si>
  <si>
    <t>Reboco de teto, com argamassa traço - 1:2:9 (cimento / cal / areia), espessura 1,5 cm</t>
  </si>
  <si>
    <t>CHAPISCO APLICADO EM ALVENARIAS E ESTRUTURAS DE CONCRETO INTERNAS, COM COLHER DE PEDREIRO. ARGAMASSA TRAÇO 1:3 COM PREPARO EM BETONEIRA 400L. AF_10/2022</t>
  </si>
  <si>
    <t>Reboco de parede, com argamassa traço - 1:2:6 (cimento / cal / areia), espessura 2,0 cm (massa única)</t>
  </si>
  <si>
    <t>REVESTIMENTO CERÂMICO PARA PAREDES INTERNAS COM PLACAS TIPO ESMALTADA DE DIMENSÕES 33X45 CM APLICADAS NA ALTURA INTEIRA DAS PAREDES. AF_02/2023_PE</t>
  </si>
  <si>
    <t>IMPERMEABILIZAÇÃO DE SUPERFÍCIE COM ARGAMASSA DE CIMENTO E AREIA, COM ADITIVO IMPERMEABILIZANTE, E = 1,5CM. AF_09/2023</t>
  </si>
  <si>
    <t>CONTRAPISO EM ARGAMASSA TRAÇO 1:4 (CIMENTO E AREIA), PREPARO MECÂNICO COM BETONEIRA 400 L, APLICADO EM ÁREAS SECAS SOBRE LAJE, ADERIDO, ACABAMENTO NÃO REFORÇADO, ESPESSURA 2CM. AF_07/2021</t>
  </si>
  <si>
    <t>REVESTIMENTO CERÂMICO PARA PISO COM PLACAS TIPO ESMALTADA DE DIMENSÕES 45X45 CM APLICADA EM AMBIENTES DE ÁREA MAIOR QUE 10 M2. AF_02/2023_PE</t>
  </si>
  <si>
    <t>SOLEIRA EM GRANITO, LARGURA 15 CM, ESPESSURA 2,0 CM. AF_09/2020</t>
  </si>
  <si>
    <t>M</t>
  </si>
  <si>
    <t>EXECUÇÃO DE PISO INDUSTRIAL DE CONCRETO ARMADO, FCK = 20 MPA, ESPESSURA DE 18,0 CM. AF_04/2022</t>
  </si>
  <si>
    <t>PAVIMENTAÇÃO EXTERNA</t>
  </si>
  <si>
    <t>PISO CIMENTADO, TRAÇO 1:3 (CIMENTO E AREIA), ACABAMENTO LISO, ESPESSURA 4,0 CM, PREPARO MECÂNICO DA ARGAMASSA. AF_09/2020</t>
  </si>
  <si>
    <t>PINTURA</t>
  </si>
  <si>
    <t>PINTURA LÁTEX ACRÍLICA PREMIUM, APLICAÇÃO MANUAL EM PAREDES, DUAS DEMÃOS. AF_04/2023</t>
  </si>
  <si>
    <t>Pintura em latex PVA 02 demãos sobre lajes internas e externas</t>
  </si>
  <si>
    <t>REGISTRO DE GAVETA BRUTO, LATÃO, ROSCÁVEL, 3/4" - FORNECIMENTO E INSTALAÇÃO. AF_08/2021</t>
  </si>
  <si>
    <t>REGISTRO DE GAVETA BRUTO, LATÃO, ROSCÁVEL, 1 1/2", COM ACABAMENTO E CANOPLA CROMADOS - FORNECIMENTO E INSTALAÇÃO. AF_08/2021</t>
  </si>
  <si>
    <t>REGISTRO DE GAVETA BRUTO, LATÃO, ROSCÁVEL, 1 1/4", COM ACABAMENTO E CANOPLA CROMADOS - FORNECIMENTO E INSTALAÇÃO. AF_08/2021</t>
  </si>
  <si>
    <t>REGISTRO DE GAVETA BRUTO, LATÃO, ROSCÁVEL, 1", COM ACABAMENTO E CANOPLA CROMADOS - FORNECIMENTO E INSTALAÇÃO. AF_08/2021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</si>
  <si>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</si>
  <si>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</si>
  <si>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ENGATE FLEXÍVEL EM PLÁSTICO BRANCO, 1/2" X 30CM - FORNECIMENTO E INSTALAÇÃO. AF_01/2020</t>
  </si>
  <si>
    <t>LUVA DE REDUÇÃO, PVC, SOLDÁVEL, DN 40MM X 32MM, INSTALADO EM RAMAL DE DISTRIBUIÇÃO DE ÁGUA - FORNECIMENTO E INSTALAÇÃO. AF_06/2022</t>
  </si>
  <si>
    <t>TUBO, PVC, SOLDÁVEL, DE 20MM, INSTALADO EM RAMAL OU SUB-RAMAL DE ÁGUA - FORNECIMENTO E INSTALAÇÃO. AF_06/2022</t>
  </si>
  <si>
    <t>TUBO, PVC, SOLDÁVEL, DE 25MM, INSTALADO EM RAMAL OU SUB-RAMAL DE ÁGUA - FORNECIMENTO E INSTALAÇÃO. AF_06/2022</t>
  </si>
  <si>
    <t>TUBO, PVC, SOLDÁVEL, DE 32MM, INSTALADO EM RAMAL OU SUB-RAMAL DE ÁGUA - FORNECIMENTO E INSTALAÇÃO. AF_06/2022</t>
  </si>
  <si>
    <t>TUBO, PVC, SOLDÁVEL, DE 40MM, INSTALADO EM PRUMADA DE ÁGUA - FORNECIMENTO E INSTALAÇÃO. AF_06/2022</t>
  </si>
  <si>
    <t>TUBO, PVC, SOLDÁVEL, DE 50MM, INSTALADO EM PRUMADA DE ÁGUA - FORNECIMENTO E INSTALAÇÃO. AF_06/2022</t>
  </si>
  <si>
    <t>Adaptador PVC soldavel curto com bolsa rosca para registro 40mm</t>
  </si>
  <si>
    <t>Adaptador PVC soldavel curto com bolsa rosca para registro 25mm</t>
  </si>
  <si>
    <t>Adaptador PVC soldavel curto com bolsa rosca para registro 32mm</t>
  </si>
  <si>
    <t>Adaptador PVC soldavel curto com bolsa rosca para registro 50mm</t>
  </si>
  <si>
    <t>Bucha PVC de redução soldável curta 50mm - 40mm</t>
  </si>
  <si>
    <t>Joelho PCV soldavel 90º agua fria 25mm</t>
  </si>
  <si>
    <t>Joelho PCV soldavel 90º agua fria 50mm</t>
  </si>
  <si>
    <t>Joelho PCV soldavel 90º agua fria 32mm</t>
  </si>
  <si>
    <t>Joelho PCV de redução 90º soldavel 32mm - 25mm</t>
  </si>
  <si>
    <t>Joelho PVC soldável 90º com bucha de latão 40mm - 1 1/4"</t>
  </si>
  <si>
    <t>Joelho PVC de redução 90º soldável com bucha de latão 25mm - 1/2"</t>
  </si>
  <si>
    <t>Tê PVC de redução 90º soldável 32mm - 25mm</t>
  </si>
  <si>
    <t>Tê PVC de redução 90º soldável 50mm - 40mm</t>
  </si>
  <si>
    <t>União soldável 20mm</t>
  </si>
  <si>
    <t>União soldável 50mm</t>
  </si>
  <si>
    <t>Flange para caixa d'agua 25mm</t>
  </si>
  <si>
    <t>Flange para caixa d'agua 50mm</t>
  </si>
  <si>
    <t>Caixa Sifonada 150x150x50mm</t>
  </si>
  <si>
    <t>Ralo Seco PVC 100mm - 40mm</t>
  </si>
  <si>
    <t>Terminal de Ventilação Série Normal 50mm</t>
  </si>
  <si>
    <t>Tubo de PVC Série Normal 100mm, fornec. e instalação, inclusive conexões</t>
  </si>
  <si>
    <t>Tubo de PVC Série Normal 40mm, fornec. e instalação, inclusive conexões</t>
  </si>
  <si>
    <t>Tubo de PVC Série Normal 50mm , fornec. e instalação, inclusive conexões</t>
  </si>
  <si>
    <t>Curva PVC 45º curta 100mm</t>
  </si>
  <si>
    <t>Curva PVC 90º curta 40mm</t>
  </si>
  <si>
    <t>Joelho PCV 45º esgoto 40 mm</t>
  </si>
  <si>
    <t>Joelho PCV 90º esgoto 100 mm</t>
  </si>
  <si>
    <t>Joelho PVC 90º com anel 40mm - 1 1/2"</t>
  </si>
  <si>
    <t>Junção PVC esgoto 100mm - 50mm</t>
  </si>
  <si>
    <t>Junção PVC esgoto 100mm - 100mm</t>
  </si>
  <si>
    <t>Junção PVC esgoto 50mm - 40 mm</t>
  </si>
  <si>
    <t>Caixa de inspeção de esgoto em alvenaria 60x60cm</t>
  </si>
  <si>
    <t>Sifão de copo 1" - 1 1/2"</t>
  </si>
  <si>
    <t>Válvula para lavatorio 1"</t>
  </si>
  <si>
    <t>INSTALAÇÕES DE AGUAS PLUVIAIS</t>
  </si>
  <si>
    <t>Grelha de fofo 40 X 500 X 1000mm</t>
  </si>
  <si>
    <t>Brita nº 2 para calha</t>
  </si>
  <si>
    <t>LOUÇAS E METAIS</t>
  </si>
  <si>
    <t>Bacia Sanitária Vogue Plus, Linha Conforto com abertura, cor Branco Gelo, código: P.51, DECA, ou equivalente p/ de descarga, com acessórios, bolsa de borracha para ligacao, tubo pvc ligacao - fornecimento e instalacao</t>
  </si>
  <si>
    <t>Ducha Higiênica com registro e derivação Izy, código 1984.C37. ACT.CR, DECA, ou equivalente</t>
  </si>
  <si>
    <t>VASO SANITÁRIO SIFONADO COM CAIXA ACOPLADA LOUÇA BRANCA - FORNECIMENTO E INSTALAÇÃO. AF_01/2020</t>
  </si>
  <si>
    <t>Assento plástico Izy, código AP.01, DECA</t>
  </si>
  <si>
    <t>CUBA DE EMBUTIR OVAL EM LOUÇA BRANCA, 35 X 50CM OU EQUIVALENTE - FORNECIMENTO E INSTALAÇÃO. AF_01/2020</t>
  </si>
  <si>
    <t>Papeleira Metálica Linha Izy, código 2020.C37, DECA ou equivalente</t>
  </si>
  <si>
    <t>MERCADO</t>
  </si>
  <si>
    <t>Barra de apoio, Linha conforto, código 2305.C, cor cromado, DECA ou equivalente</t>
  </si>
  <si>
    <t>Barra de apoio para lavatório " L ", Linha conforto, aço polido, DECA, ou equivalente</t>
  </si>
  <si>
    <t>Barra de apoio para porta, linha conforto, código 2305,C, cor cromado, DECA ou equivalente</t>
  </si>
  <si>
    <t>Saboneteira Linha Excellence, código 7009, Melhoramentos ou equivalente</t>
  </si>
  <si>
    <t>Chuveiro Maxi Ducha, LORENZETTI, com Mangueira plástica/desviador para duchas elétricas, cógigo 8010-A, LORENZETTI, ou equivalente</t>
  </si>
  <si>
    <t>TORNEIRA CROMADA 1/2 OU 3/4 PARA TANQUE, PADRÃO MÉDIO - FORNECIMENTO E INSTALAÇÃO. AF_01/2020</t>
  </si>
  <si>
    <t>Banco retratil para PNE 40x70cm aço inox</t>
  </si>
  <si>
    <t>Extintor PQS - 6KG</t>
  </si>
  <si>
    <t>Luminária de emergência de 31 Leds autonomia minima de 1 hora</t>
  </si>
  <si>
    <t>Marcação no Piso - 1 x 1m para hidrante</t>
  </si>
  <si>
    <t>Placa de sinalização em pvc cod 17 - (316x158) Mensagem "Saída"</t>
  </si>
  <si>
    <t>Placa de sinalização em pvc cod 23 - (300x300) Extintor de Incêndio</t>
  </si>
  <si>
    <t>QUADRO DE DISTRIBUIÇÃO</t>
  </si>
  <si>
    <t>Disjuntor unipolar termomagnetico 10 A</t>
  </si>
  <si>
    <t>Disjuntor bipolar termomagnetico 20 A</t>
  </si>
  <si>
    <t>Disjuntor bipolar termomagnetico 25 A</t>
  </si>
  <si>
    <t>Disjuntor tripolar termomagnetico 150 A</t>
  </si>
  <si>
    <t>Disjuntor tripolar termomagnetico 175 A</t>
  </si>
  <si>
    <t>Dispositivo Direfencial Residual 30mA</t>
  </si>
  <si>
    <t>Eletroduto PVC flexível corrugado reforçado, Ø25mm (DN 3/4"), inclusive curvas</t>
  </si>
  <si>
    <t>Eletroduto PVC flexível corrugado reforçado, Ø32mm (DN 1"), inclusive curvas</t>
  </si>
  <si>
    <t>Eletroduto PVC rígido roscavel, Ø40mm (DN 1 1/2"), inclusive conexões</t>
  </si>
  <si>
    <t>Eletroduto de aço galvanizado Ø25mm (DN 3/4"), inclusive conexões</t>
  </si>
  <si>
    <t>Eletroduto de aço galvanizado Ø32mm (DN 1"), inclusive conexões</t>
  </si>
  <si>
    <t>Eletroduto de aço galvanizado Ø40mm (DN 1 1/2"), inclusive conexões</t>
  </si>
  <si>
    <t>Caixa de passagem de ferro esmaltada 4x2" - fornecimento e instalação</t>
  </si>
  <si>
    <t>Condulete em aluminio tipo T de 3/4", inclusive acessórios</t>
  </si>
  <si>
    <t>Condulete em aluminio tipo L de 3/4", inclusive acessórios</t>
  </si>
  <si>
    <t>Condulete em aluminio tipo TA de 3/4", inclusive acessórios</t>
  </si>
  <si>
    <t>Condulete em aluminio tipo XA de 3/4", inclusive acessórios</t>
  </si>
  <si>
    <t>Abraçadeira metálica tipo D de 3\4"</t>
  </si>
  <si>
    <t>Abraçadeira metálica tipo D de 1"</t>
  </si>
  <si>
    <t>Abraçadeira metálica tipo D de 1 1/2"</t>
  </si>
  <si>
    <t>Luva de aço galvanizado 3/4"</t>
  </si>
  <si>
    <t>Luva de aço galvanizado 1 1/2"</t>
  </si>
  <si>
    <t>Bucha e arruema de aço galvanizado 3/4"</t>
  </si>
  <si>
    <t>CJ</t>
  </si>
  <si>
    <t>Bucha e arruela de aço galvanizado 1"</t>
  </si>
  <si>
    <t>Bucha e arruelade aço galvanizado 1 1/2"</t>
  </si>
  <si>
    <t>ILUMINAÇÃO E TOMADAS</t>
  </si>
  <si>
    <t>Tomada universal, 2P+T, 15A/250v, cor branca, completa</t>
  </si>
  <si>
    <t>Tomada universal, 2P+T, 20A/250V, cor branca, completa</t>
  </si>
  <si>
    <t>Interruptor simples 10 A, completa</t>
  </si>
  <si>
    <t>Luminárias 2x40W completa</t>
  </si>
  <si>
    <t>Luminárias 1x40W completa</t>
  </si>
  <si>
    <t>Luminária industrial de aluminio, refletor 17", soqueteira cilíndrica com gradil de aramado</t>
  </si>
  <si>
    <t>Caixa de inspeção 30x30 com tampa de ferro fundido</t>
  </si>
  <si>
    <t>Conector de bronze para haste 5/8"</t>
  </si>
  <si>
    <t>Cordoalha de cobre nu 35 mm²</t>
  </si>
  <si>
    <t>Tubo PVC 2"</t>
  </si>
  <si>
    <t>Terminal de pressão tipo prensa com 4 parafusos</t>
  </si>
  <si>
    <t>Haste tipo coopperweld 5/8" x 3m</t>
  </si>
  <si>
    <t>Bancada em granito cinza andorinha - espessura 2cm, conforme projeto</t>
  </si>
  <si>
    <t>Estrutura metálica c/ tabelas de basquete</t>
  </si>
  <si>
    <t>Estrutura metálica de traves de futsal</t>
  </si>
  <si>
    <t>Estrutura metálica p/ rede de voley</t>
  </si>
  <si>
    <t>Corrimão da rampa em tubo de aço galvanizado 1 1/2"</t>
  </si>
  <si>
    <t>SERVIÇOS FINAIS</t>
  </si>
  <si>
    <t>Limpeza geral</t>
  </si>
  <si>
    <t>SUPERESTRUTURA</t>
  </si>
  <si>
    <t>SISTEMA DE COBERTURA</t>
  </si>
  <si>
    <t>ANGELICA LAINETTI MASSARO</t>
  </si>
  <si>
    <t>RAPHAEL LEAL SANCHES</t>
  </si>
  <si>
    <t>DIRETORA DE DEPTO DE EDUCACAO</t>
  </si>
  <si>
    <t>COORDENADOR DE PLANEJAMENTO,ENGENHARIA E OBRA</t>
  </si>
  <si>
    <t>CFF - CRONOGRAMA FISICO-FIANCEIRO</t>
  </si>
  <si>
    <t>CRONOGRAMA Base para Licitação</t>
  </si>
  <si>
    <t>Á EXECUTAR</t>
  </si>
  <si>
    <t xml:space="preserve">TOTAL </t>
  </si>
  <si>
    <t>Código Atividade</t>
  </si>
  <si>
    <t>Descrição da Atividade</t>
  </si>
  <si>
    <t>Valor Orçado</t>
  </si>
  <si>
    <t>%</t>
  </si>
  <si>
    <t>Mês</t>
  </si>
  <si>
    <t>VALOR TOTAL DO ORÇAMENTO:</t>
  </si>
  <si>
    <t>M2</t>
  </si>
  <si>
    <t>M3</t>
  </si>
  <si>
    <t>PAPELEIRA DE PAREDE EM METAL CROMADO SEM TAMPA, INCLUSO FIXAÇÃO. AF_01/2020</t>
  </si>
  <si>
    <t>CHUVEIRO ELÉTRICO COMUM CORPO PLÁSTICO, TIPO DUCHA - FORNECIMENTO E INSTALAÇÃO. AF_01/2020</t>
  </si>
  <si>
    <t>1.00</t>
  </si>
  <si>
    <t>m2</t>
  </si>
  <si>
    <t>SINAPI</t>
  </si>
  <si>
    <t>SERVIÇOS DA NOVA PACTUAÇÃO</t>
  </si>
  <si>
    <t>CÓDIGO</t>
  </si>
  <si>
    <t>FONTE</t>
  </si>
  <si>
    <t>DESCRIÇÃO DOS SERVIÇOS</t>
  </si>
  <si>
    <t>UNID.</t>
  </si>
  <si>
    <t>$ UNIT. S/ BDI</t>
  </si>
  <si>
    <t>$ UNIT. C/ BDI</t>
  </si>
  <si>
    <t>TAPUME COM COMPENSADO DE MADEIRA. AF_05/2018</t>
  </si>
  <si>
    <t>PAREDE DE MADEIRA COMPENSADA PARA CONSTRUÇÃO TEMPORÁRIA EM CHAPA DUPLA</t>
  </si>
  <si>
    <t>EXECUÇÃO DE ESCRITÓRIO EM CANTEIRO DE OBRA EM CHAPA DE
MADEIRA COMPENSADA, NÃO INCLUSO MOBILIÁRIO E EQUIPAMENTOS. AF_02/2016</t>
  </si>
  <si>
    <t>TELHAMENTO COM TELHA ONDULADA DE FIBROCIMENTO E = 6 MM, COM RECOBRIMENTO LATERAL DE 1/4 DE ONDA PARA TELHADO COM INCLINAÇÃO MAIOR QUE 10°, COM ATÉ 2 ÁGUAS, INCLUSO IÇAMENTO. AF_07/2019</t>
  </si>
  <si>
    <t>ENTRADA DE ENERGIA ELÉTRICA, AÉREA, TRIFÁSICA, COM CAIXA DE EMBUTIR, CABO DE 35 MM2 E DISJUNTOR DIN 50A (NÃO INCLUSO O POSTE DE CONCRETO). AF_07/2020</t>
  </si>
  <si>
    <t>Locação de construção de edificação com gabarito de madeira</t>
  </si>
  <si>
    <t>74077/3</t>
  </si>
  <si>
    <t>73960/1</t>
  </si>
  <si>
    <t>Ligação provisória de energia elétrica em canteiro de obra</t>
  </si>
  <si>
    <t>INSTALAÇÃO PROVISORIAS DE ESGOTO</t>
  </si>
  <si>
    <t>C2849</t>
  </si>
  <si>
    <t>SEINFRA</t>
  </si>
  <si>
    <t>INSTALAÇÕES PROVISORIAS DE ESGOTO</t>
  </si>
  <si>
    <t>INSTALAÇÃO PROVISORIAS DE AGUA</t>
  </si>
  <si>
    <t>C2851</t>
  </si>
  <si>
    <t>INSTALAÇÕES PROVISORIAS DE AGUA</t>
  </si>
  <si>
    <t>C2290</t>
  </si>
  <si>
    <t>SONDAGEM DE TERRENO [1 FURO A CADA 200M²]</t>
  </si>
  <si>
    <t>LIMPEZA MANUAL DE VEGETAÇÃO EM TERRENO COM ENXADA.AF_05/2018</t>
  </si>
  <si>
    <t>2.00</t>
  </si>
  <si>
    <t>MOVIMENTO DE TERRAS PARA FUNDAÇÃO</t>
  </si>
  <si>
    <t>Escavação manual de valas em qualquer terreno exceto rocha até h=1,50 m</t>
  </si>
  <si>
    <t>Regularização e compactação do fundo de valas</t>
  </si>
  <si>
    <t>Reaterro apiloado de vala com material da obra</t>
  </si>
  <si>
    <t>73965/10</t>
  </si>
  <si>
    <t>Aterro apiloado em camadas de 0,20 m com material argiloso - arenoso (entre baldrames)</t>
  </si>
  <si>
    <t>73907/6</t>
  </si>
  <si>
    <t>Lastro de concreto magro (e=3,0 cm) - preparo mecânico</t>
  </si>
  <si>
    <t>Forma de madeira comum para Fundações - reaproveitamento 5X</t>
  </si>
  <si>
    <t>74254/2</t>
  </si>
  <si>
    <t>Armação aço CA-50, Diam. 6,3 (1/4) á 12,5mm(1/2) -Fornecimento/corte perda de
10%) / dobra / colocação.</t>
  </si>
  <si>
    <t>kg</t>
  </si>
  <si>
    <t>73942/2</t>
  </si>
  <si>
    <t>Armação de aço CA-60 Diam. 3,4 a 6,0mm-Fornecimento/corte perda de 10%) /
dobra / colocação.</t>
  </si>
  <si>
    <t>74138/3</t>
  </si>
  <si>
    <t>Concreto para Fundação fck=25MPa, incluindo preparo, lançamento, adensamento.</t>
  </si>
  <si>
    <t>m3</t>
  </si>
  <si>
    <t/>
  </si>
  <si>
    <t>Armação aço CA-50, Diam. 6,3 (1/4) á 12,5mm(1/2) -Fornecimento/corte perda de 10%) / dobra / colocação.</t>
  </si>
  <si>
    <t>FUNDÇÕES</t>
  </si>
  <si>
    <t>CONCRETO ARMADO PARA FUNDAÇÕES - SAPATAS</t>
  </si>
  <si>
    <t>CONCRETO ARMADO PARA FUNDAÇÕES - VIGAS BALDRAMES</t>
  </si>
  <si>
    <t>Forma de madeira comum para Fundções - reaproveitamento 5X</t>
  </si>
  <si>
    <t>Armação de aço CA-60 Diam. 3,4 a 6,0mm-Fornecimento/corte perda de 10%) / dobra / colocação.</t>
  </si>
  <si>
    <t>Armação de aço CA-60 Diam. 3,4 a 6,0mm-Fornecimento/corte perda de 10%) /
dobra / colocação</t>
  </si>
  <si>
    <t>3.00</t>
  </si>
  <si>
    <t>4.00</t>
  </si>
  <si>
    <t>CONCRETO ARMADO - VIGAS</t>
  </si>
  <si>
    <t>Forma de madeira para estrutura de concreto - reaproveitamento 5X</t>
  </si>
  <si>
    <t>Concreto para Estrutura fck=25MPa, incluindo preparo, lançamento, adensamento.</t>
  </si>
  <si>
    <t>CONCRETO ARMADO - LAJES E PILARES</t>
  </si>
  <si>
    <t>CONCRETO ARMADO - ARQUIBANCADAS E BANCO</t>
  </si>
  <si>
    <t>ARMAÇÃO DE ESTRUTURAS DIVERSAS DE CONCRETO ARMADO, EXCETO VIGAS, PILARES, LAJES E FUNDAÇÕES, UTILIZANDO AÇO CA-50 DE 6,3 MM</t>
  </si>
  <si>
    <t>ARMAÇÃO DE ESTRUTURAS DIVERSAS DE CONCRETO ARMADO, EXCETO VIGAS, PILARES, LAJES E FUNDAÇÕES, UTILIZANDO AÇO CA-60 DE 5,0 MM</t>
  </si>
  <si>
    <t>CONCRETAGEM DE VIGAS E LAJES, FCK=25 MPA, PARA LAJES PREMOLDADAS COM USO DE BOMBA - LANÇAMENTO, ADENSAMENTO</t>
  </si>
  <si>
    <t>EXECUÇÃO E COMPACTAÇÃO DE ATERRO COM SOLO EXCLUSIVE SOLO, ESCAVAÇÃO, CARGA E TRANSPORTE. AF_11/2019</t>
  </si>
  <si>
    <t>CONCRETO ARMADO - VERGAS</t>
  </si>
  <si>
    <t>Verga pré-moldada em concreto armado fck=15Mpa = 10x10</t>
  </si>
  <si>
    <t>LASTRO COM MATERIAL GRANULAR, APLICADO EM PISOS OU LAJES SOBRE SOLO, ESPESSURA DE *5 CM*. AF_08/2017</t>
  </si>
  <si>
    <t>CONCRETAGEM DE VIGAS E LAJES, FCK=25 MPA, PARA LAJES PREMOLDADAS COM USO DE BOMBA - LANÇAMENTO, ADENSAMENTO E</t>
  </si>
  <si>
    <t>5.00</t>
  </si>
  <si>
    <t xml:space="preserve">SISTEMA DE VEDAÇÃO VERTICAL INTERNO E EXTERNO [PAREDES] </t>
  </si>
  <si>
    <t>Alvenaria de vedação de 1/2 vez em tijolos cerâmicos de 08 furos (dimensões nominais: 19x19x09); assentamento em argamassa no traço 1:2:8 (cimento, cal</t>
  </si>
  <si>
    <t>73988/1</t>
  </si>
  <si>
    <t>Encunhamento (aperto de alvenaria) em tijolo cerâmicos maciços 5x10x20cm 1 vez (esp. 20cm), assentamento c/ argamassa traço1:6 (cimento e areia)</t>
  </si>
  <si>
    <t>Alvenaria de vedação de 1/2 vez em tijolos cerâmicos de 08 furos (dimensões nominais: 19x19x09); assentamento em argamassa no traço</t>
  </si>
  <si>
    <t>ALVENARIA DE VEDAÇÃO COM ELEMENTO VAZADO DE CONCRETO (COBOGÓ) DE 7X50X50CM E ARGAMASSA DE ASSENTAMENTO COM PREPARO EM BETONEIRA. AF_05/2020</t>
  </si>
  <si>
    <t>ALVENARIA - ARQUIBANCADAS</t>
  </si>
  <si>
    <t>ALVENARIA DE VEDAÇÃO DE BLOCOS VAZADOS DE CONCRETO APARENTE DE 19X19X39 CM (ESPESSURA 19 CM) E ARGAMASSA DE ASSENTAMENTO COM PREPARO MANUAL</t>
  </si>
  <si>
    <t>ALVENARIA - DIVISARIAS VESTIARIOS. AF 12/2021</t>
  </si>
  <si>
    <t>6.00</t>
  </si>
  <si>
    <t>PORTAS DE MADEIRA</t>
  </si>
  <si>
    <t>KIT DE PORTA DE MADEIRA PARA PINTURA, SEMI-OCA (LEVE OU MÉDIA), PADRÃO MÉDIO, 90X210CM, ESPESSURA DE 3,5CM, ITENS INCLUSOS: DOBRADIÇAS, MONTAGEM E INSTALAÇÃO DO BATENTE, SEM FECHADURA - FORNECIMENTO E INSTALAÇÃO. AF_12/2019</t>
  </si>
  <si>
    <t>BANDEIRAS PARA PORTA (1,00X0,80 M ) PARA VIDRO</t>
  </si>
  <si>
    <t>KIT DE PORTA-PRONTA DE MADEIRA EM ACABAMENTO MELAMÍNICO BRANCO, FOLHA LEVE OU MÉDIA, 60X210CM, EXCLUSIVE FECHADURA, FIXAÇÃO COM PREENCHIMENTO PARCIAL DE ESPUMA EXPANSIVA - FORNECIMENTO E INSTALAÇÃO. AF_12/2019</t>
  </si>
  <si>
    <t>90788 KIT DE PORTA-PRONTA DE MADEIRA EM ACABAMENTO MELAMÍNICO BRANCO, FOLHA LEVE OU MÉDIA, 60X210CM, EXCLUSIVE FECHADURA, FIXAÇÃO COM PREENCHIMENTO PARCIAL DE ESPUMA EXPANSIVA - FORNECIMENTO E INSTALAÇÃO. AF_12/2019</t>
  </si>
  <si>
    <t>KIT DE PORTA-PRONTA DE MADEIRA EM ACABAMENTO MELAMÍNICO BRANCO, FOLHA LEVE OU MÉDIA, E BATENTE METÁLICO, 90X210CM, FIXAÇÃO COM ARGAMASSA - FORNECIMENTO E INSTALAÇÃO. AF_12/2019</t>
  </si>
  <si>
    <t>KIT DE PORTA-PRONTA DE MADEIRA EM ACABAMENTO MELAMÍNICO BRANCO, FOLHA LEVE OU MÉDIA, E BATENTE METÁLICO, 90X210CM,</t>
  </si>
  <si>
    <t>FERRAGENS E ACESSORIOS</t>
  </si>
  <si>
    <t>FECHADURA DE EMBUTIR COM CILINDRO, EXTERNA, COMPLETA, ACABAMENTO PADRÃO MÉDIO, INCLUSO EXECUÇÃO DE FURO - FORNECIMENTO E INSTALAÇÃO. AF_12/2019</t>
  </si>
  <si>
    <t>FECHADURA DE EMBUTIR PARA PORTA DE BANHEIRO, COMPLETA, ACABAMENTO PADRÃO MÉDIO, INCLUSO EXECUÇÃO DE FURO - FORNECIMENTO E INSTALAÇÃO. AF_12/2019</t>
  </si>
  <si>
    <t>JANELAS DE ALUMINIO</t>
  </si>
  <si>
    <t>JANELA DE ALUMÍNIO TIPO MAXIM-AR, COM VIDROS, BATENTE E FERRAGENS. EXCLUSIVE ALIZAR, ACABAMENTO E CONTRAMARCO. FORNECIMENTO E INSTALAÇÃO. AF_12/2019</t>
  </si>
  <si>
    <t>VIDROS</t>
  </si>
  <si>
    <t>INSTALAÇÃO DE VIDRO LISO INCOLOR, E = 6 MM, EM ESQUADRIA DE ALUMÍNIO OU PVC, FIXADO COM BAGUETE. AF_01/2021_PS</t>
  </si>
  <si>
    <t>7.00</t>
  </si>
  <si>
    <t>Cobertura em telha metálica ondulada 5mm - pré pintada - cor: branca</t>
  </si>
  <si>
    <t>73970/2</t>
  </si>
  <si>
    <t>Fornecimento e montagem de estrutura metálica conf. Projeto espec.</t>
  </si>
  <si>
    <t>8.00</t>
  </si>
  <si>
    <t>9.00</t>
  </si>
  <si>
    <t>REVESTIMENTOS INTERNOS E EXTERNOS</t>
  </si>
  <si>
    <t>Chapisco em paredes em geral com argamassa traço - 1:3 (cimento / areia</t>
  </si>
  <si>
    <t>Chapisco em paredes em geral com argamassa traço - 1:3 (cimento / areia)</t>
  </si>
  <si>
    <t>CHAPISCO APLICADO NO TETO OU EM ALVENARIA E ESTRUTURA, COM ROLO PARA TEXTURA ACRÍLICA. ARGAMASSA TRAÇO 1:4 E EMULSÃO POLIMÉRICA (ADESIVO) COPREPARO EM BETONEIRA 400L. AF_10/2022</t>
  </si>
  <si>
    <t>EMBOÇO, PARA RECEBIMENTO DE CERÂMICA, EM ARGAMASSA TRAÇO 1:2:8, PREPAR O MANUAL, APLICADO MANUALMENTE EM FACES INTERNAS DE PAREDES, PARA AMBIENTE COM ÁREA MAIOR QUE 10M2, ESPESSURA DE 10MM, COM EXECUÇÃO DE TALISCAS. AF_06/2014</t>
  </si>
  <si>
    <t>EMBOÇO OU MASSA ÚNICA EM ARGAMASSA TRAÇO 1:2:8, PREPARO MANUAL, APLICADA MANUALMENTE EM PANOS DE FACHADA COM PRESENÇA DE VÃOS, ESPESSURA DE 25 MM. AF_08/2022</t>
  </si>
  <si>
    <t>MASSA ÚNICA, EM ARGAMASSA TRAÇO 1:2:8, PREPARO MECÂNICO, APLICADA MANUALMENTE EM PAREDES INTERNAS DE AMBIENTES COM ÁREA ENTRE 5M² E 10M², E= 10MM, COM TALISCAS. AF_03/2024</t>
  </si>
  <si>
    <t>C2111</t>
  </si>
  <si>
    <t>REVESTIMENTO - ARQUIBANCADAS</t>
  </si>
  <si>
    <t xml:space="preserve">REVESTIMENTOS CERAMICOS </t>
  </si>
  <si>
    <t>REVESTIMENTO CERÂMICO PARA PAREDES INTERNAS COM PLACAS TIPO ESMALTADA EXTRA DE DIMENSÕES 33X45 CM APLICADAS NA ALTURA INTEIRA DAS PAREDES. AF_02/2023_PE</t>
  </si>
  <si>
    <t>REVESTIMENTO CERÂMICO PARA PAREDES INTERNAS COM PLACAS TIPO ESMALTADA EXTRA DE DIMENSÕES 20X20 CM APLICADAS NA ALTURA INTEIRA DAS PAREDES. AF_02/2023_PE [COR - BRANCO]</t>
  </si>
  <si>
    <t>REVESTIMENTO CERÂMICO PARA PAREDES INTERNAS COM PLACAS TIPO ESMALTADA DE DIMENSÕES 20X20 CM APLICADAS NA ALTURA INTEIRA DAS PAREDES. AF_02/2023_PE [COR - AMARELO]</t>
  </si>
  <si>
    <t>REVESTIMENTO CERÂMICO PARA PAREDES INTERNAS COM PLACAS TIPO ESMALTADA DE DIMENSÕES 20X20 CM APLICADAS NA ALTURA INTEIRA DAS PAREDES. AF_02/2023_PE [COR - BRANCO]</t>
  </si>
  <si>
    <t>REVESTIMENTO CERÂMICO PARA PAREDES INTERNAS COM PLACAS TIPO ESMALTADA EXTRA DE DIMENSÕES 20X20 CM APLICADAS NA ALTURA INTEIRA DAS PAREDES. AF_02/2023_PE [COR - AMARELO]</t>
  </si>
  <si>
    <t>REVESTIMENTO CERÂMICO PARA PAREDES INTERNAS COM PLACAS TIPO ESMALTADA DE DIMENSÕES 20X20 CM APLICADAS NA ALTURA INTEIRA DAS PAREDES. AF_02/2023_PE [COR - AZUL]</t>
  </si>
  <si>
    <t>REVESTIMENTO CERÂMICO PARA PAREDES INTERNAS COM PLACAS TIPO ESMALTADA EXTRA DE DIMENSÕES 20X20 CM APLICADAS NA ALTURA INTEIRA DAS PAREDES. AF_02/2023_PE [COR - AZUL]</t>
  </si>
  <si>
    <t>10.00</t>
  </si>
  <si>
    <t>SISTEMAS DE PISOS INTERNOS E EXTERNOS [PAVIMENTAÇÃO]</t>
  </si>
  <si>
    <t>74000/1</t>
  </si>
  <si>
    <t>REVESTIMENTO CERÂMICO PARA PISO COM PLACAS TIPO ESMALTADA EXTRA DE DIMENSÕES 45X45 CM APLICADA EM AMBIENTES DE ÁREA MAIOR QUE 10 M2. AF_02/2023_PE</t>
  </si>
  <si>
    <t>PISO PODOTÁTIL DE ALERTA OU DIRECIONAL, DE BORRACHA, ASSENTADO SOBRE ARGAMASSA. AF_05/2020</t>
  </si>
  <si>
    <t>C4623</t>
  </si>
  <si>
    <t>Piso tátil de alerta/direcional em placas pré-moldadas - 5MPa</t>
  </si>
  <si>
    <t>73907/3</t>
  </si>
  <si>
    <t>RAMPA DE ACESSO EM CONCRETO NÃO ESTRUTURAL</t>
  </si>
  <si>
    <t>11.0</t>
  </si>
  <si>
    <t>EMASSAMENTO COM MASSA LÁTEX, APLICAÇÃO EM PAREDE, DUAS DEMÃOS, LIXAMENTO MANUAL. AF_04/2023</t>
  </si>
  <si>
    <t>C1207</t>
  </si>
  <si>
    <t>Emassamento de paredes internas com massa PVA - 02 demãos</t>
  </si>
  <si>
    <t>EMASSAMENTO COM MASSA LÁTEX, APLICAÇÃO EM TETO, DUAS DEMÃOS, LIXAMENTO MANUAL. AF_04/2023</t>
  </si>
  <si>
    <t>C1208</t>
  </si>
  <si>
    <t>Emassamento de lajes internas com massa PVA - 02 demãos</t>
  </si>
  <si>
    <t>PINTURA LÁTEX ACRÍLICA PREMIUM, APLICAÇÃO MANUAL EM TETO, DUAS DEMÃOS. AF_04/2023</t>
  </si>
  <si>
    <t>PINTURA DE PISO COM TINTA EPÓXI, APLICAÇÃO MANUAL, 2 DEMÃOS, INCLUSO PRIMER EPÓXI. AF_05/2021</t>
  </si>
  <si>
    <t>Pintura epoxi para piso</t>
  </si>
  <si>
    <t>PINTURA COM TINTA ALQUÍDICA DE ACABAMENTO (ESMALTE SINTÉTICO ACETINADO) PULVERIZADA SOBRE SUPERFÍCIES METÁLICAS (EXCETO PERFIL) EXECUTADO EM OBRA (POR DEMÃO). AF_01/2020_PE</t>
  </si>
  <si>
    <t>73924/3</t>
  </si>
  <si>
    <t>Pintura esmalte 02 demãos para estrutura metálica e alambrado</t>
  </si>
  <si>
    <t>PINTURA COM TINTA EPOXÍDICA DE ACABAMENTO PULVERIZADA SOBRE PERFIL METÁLICO EXECUTADO EM FÁBRICA (02 DEMÃOS). AF_01/2020_PE</t>
  </si>
  <si>
    <t>Pintura prime epoxi 02 demãos para estrutura metálica</t>
  </si>
  <si>
    <t>12.0</t>
  </si>
  <si>
    <t>INSTALAÇÕES HIDRAULICAS</t>
  </si>
  <si>
    <t>REGISTRO DE GAVETA BRUTO, LATÃO, ROSCÁVEL, 1 1/2" - FORNECIMENTO E INSTALAÇÃO. AF_08/2021</t>
  </si>
  <si>
    <t>ENGATE FLEXÍVEL EM PLÁSTICO BRANCO, 1/2 X 30CM - FORNECIMENTO E INSTALAÇÃO. AF_01/2020</t>
  </si>
  <si>
    <t>LUVA SOLDÁVEL E COM ROSCA, PVC, SOLDÁVEL, DN 25MM X 3/4 , INSTALADO EM RAMAL OU SUB-RAMAL DE ÁGUA - FORNECIMENTO E INSTALAÇÃO. AF_06/2022</t>
  </si>
  <si>
    <t>LUVA SOLDÁVEL E COM ROSCA, PVC, SOLDÁVEL, DN 32MM X 1 , INSTALADO EM RAMAL OU SUB-RAMAL DE ÁGUA - FORNECIMENTO E INSTALAÇÃO. AF_06/2022</t>
  </si>
  <si>
    <t>LUVA SOLDÁVEL E COM ROSCA, PVC, SOLDÁVEL, DN 32MM X 1 , INSTALADO EM RAMAL OU SUB RAMAL DE ÁGUA - FORNECIMENTO E INSTALAÇÃO. AF_06/2022</t>
  </si>
  <si>
    <t>LUVA DE REDUÇÃO, EM FERRO GALVANIZADO, 1 1/2" X 1 1/4", CONEXÃO ROSQUEADA, INSTALADO EM REDE DE ALIMENTAÇÃO PARA HIDRANTE - FORNECIMENTO E INSTALAÇÃO. AF_10/2020</t>
  </si>
  <si>
    <t>Luva redução soldável 50mm - 40mm</t>
  </si>
  <si>
    <t>m</t>
  </si>
  <si>
    <t>TUBO, PVC, SOLDÁVEL, DN 20MM, INSTALADO EM RAMAL OU SUB-RAMAL DE ÁGUA - FORNECIMENTO E INSTALAÇÃO. AF_06/2022</t>
  </si>
  <si>
    <t>TUBO, PVC, SOLDÁVEL, DN 25MM, INSTALADO EM RAMAL OU SUB-RAMAL DE ÁGUA - FORNECIMENTO E INSTALAÇÃO. AF_06/2022</t>
  </si>
  <si>
    <t>TUBO, PVC, SOLDÁVEL, DN 32MM, INSTALADO EM RAMAL OU SUB-RAMAL DE ÁGUA - FORNECIMENTO E INSTALAÇÃO. AF_06/2022</t>
  </si>
  <si>
    <t>TUBO, PVC, SOLDÁVEL, DN 40MM, INSTALADO EM PRUMADA DE ÁGUA -
FORNECIMENTO E INSTALAÇÃO. AF_06/2022</t>
  </si>
  <si>
    <t>TUBO, PVC, SOLDÁVEL, DN 50MM, INSTALADO EM PRUMADA DE ÁGUA - FORNECIMENTO E INSTALAÇÃO. AF_06/2022</t>
  </si>
  <si>
    <t>ADAPTADOR CURTO COM BOLSA E ROSCA PARA REGISTRO, PVC, SOLDÁVEL, DN 40MM X 1.1/2 , INSTALADO EM PRUMADA DE ÁGUA - FORNECIMENTO E INSTALAÇÃO.AF_06/2022</t>
  </si>
  <si>
    <t>ADAPTADOR CURTO COM BOLSA E ROSCA PARA REGISTRO, PVC, SOLDÁVEL, DN 25MM X 3/4 , INSTALADO EM RAMAL DE DISTRIBUIÇÃO DE ÁGUA - FORNECIMENTO E INSTALAÇÃO. AF_06/2022</t>
  </si>
  <si>
    <t>ADAPTADOR CURTO COM BOLSA E ROSCA PARA REGISTRO, PVC, SOLDÁVEL, DN 32MM X 1 , INSTALADO EM RAMAL DE DISTRIBUIÇÃO DE ÁGUA - FORNECIMENTO E INSTALAÇÃO. AF_06/2022</t>
  </si>
  <si>
    <t>ADAPTADOR CURTO COM BOLSA E ROSCA PARA REGISTRO, PVC, SOLDÁVEL, DN 50MM X 1.1/4 , INSTALADO EM PRUMADA DE ÁGUA - FORNECIMENTO E INSTALAÇÃO. AF_06/2022</t>
  </si>
  <si>
    <t>BUCHA DE REDUÇÃO, CURTA, PVC, SOLDÁVEL, DN 50 X 40 MM, INSTALADO EM PRUMADA DE ÁGUA - FORNECIMENTO E INSTALAÇÃO. AF_06/2022</t>
  </si>
  <si>
    <t>BUCHA DE REDUÇÃO, LONGA, PVC, SOLDÁVEL, DN 40 X 25 MM, INSTALADO EM UMADA DE ÁGUA - FORNECIMENTO E INSTALAÇÃO. AF_06/2022</t>
  </si>
  <si>
    <t>Bucha PVC de redução soldável longa 40mm - 25mm</t>
  </si>
  <si>
    <t>VÁLVULA DE DESCARGA METÁLICA, BASE 1 1/2", ACABAMENTO METALICO CROMADO - FORNECIMENTO E INSTALAÇÃO. AF_08/2021</t>
  </si>
  <si>
    <t>Válvula de descarga p/ vaso sanitário de 1.1/2"</t>
  </si>
  <si>
    <t>JOELHO 90 GRAUS, PVC, SOLDÁVEL, DN 25MM, INSTALADO EM RAMAL DE DISTRIBUIÇÃO DE ÁGUA - FORNECIMENTO E INSTALAÇÃO. AF_06/2022</t>
  </si>
  <si>
    <t>JOELHO 90 GRAUS, PVC, SOLDÁVEL, DN 50MM, INSTALADO EM PRUMADA DE ÁGUA - FORNECIMENTO E INSTALAÇÃO. AF_06/202</t>
  </si>
  <si>
    <t>JOELHO 90 GRAUS, PVC, SOLDÁVEL, DN 32MM, INSTALADO EM PRUMADA DE ÁGUA - FORNECIMENTO E INSTALAÇÃO. AF_06/2022</t>
  </si>
  <si>
    <t>JOELHO DE REDUÇÃO, 90 GRAUS, PVC, SOLDÁVEL, DN 32 MM X 25 MM, INSTALADO EM RAMAL OU SUB-RAMAL DE ÁGUA - FORNECIMENTO E INSTALAÇÃO. AF_06/2022</t>
  </si>
  <si>
    <t>JOELHO 90 GRAUS, PVC, SOLDÁVEL, DN 40MM, INSTALADO EM PRUMADA DE ÁGUA - FORNECIMENTO E INSTALAÇÃO. AF_06/2022</t>
  </si>
  <si>
    <t>JOELHO 90 GRAUS, PVC, SOLDÁVEL, DN 25MM, INSTALADO EM PRUMADA DE ÁGUA - FORNECIMENTO E INSTALAÇÃO. AF_06/2022</t>
  </si>
  <si>
    <t>TÊ DE REDUÇÃO, PVC, SOLDÁVEL, DN 32 MM X 25 MM, INSTALADO EM RESERVAÇÃO PREDIAL DE ÁGUA - FORNECIMENTO E INSTALAÇÃO. AF_04/2024</t>
  </si>
  <si>
    <t>TÊ DE REDUÇÃO, PVC, SOLDÁVEL, DN 50 MM X 40 MM, INSTALADO EM RESERVAÇÃO PREDIAL DE ÁGUA - FORNECIMENTO E INSTALAÇÃO. AF_04/2024</t>
  </si>
  <si>
    <t>UNIÃO, PVC, SOLDÁVEL, DN 20MM, INSTALADO EM RAMAL DE DISTRIBUIÇÃO DE ÁGUA - FORNECIMENTO E INSTALAÇÃO. AF_06/2022</t>
  </si>
  <si>
    <t>UNIÃO, PVC, SOLDÁVEL, DN 50MM, INSTALADO EM PRUMADA DE ÁGUA - FORNECIMENTO E INSTALAÇÃO. AF_06/2022</t>
  </si>
  <si>
    <t>ADAPTADOR COM FLANGE E ANEL DE VEDAÇÃO, CPVC, ROSCÁVEL, DN 28 MM, INSTALADO EM RESERVAÇÃO PREDIAL DE ÁGUA - FORNECIMENTO E INSTALAÇÃO. AF_04/2024</t>
  </si>
  <si>
    <t>ADAPTADOR COM FLANGE E ANEL DE VEDAÇÃO, CPVC, ROSCÁVEL, DN 54 MM, INSTALADO EM RESERVAÇÃO PREDIAL DE ÁGUA - FORNECIMENTO E INSTALAÇÃO. AF_04/2024</t>
  </si>
  <si>
    <t>13.0</t>
  </si>
  <si>
    <t>INSTALAÇÕES SANITARIAS</t>
  </si>
  <si>
    <t>CAIXA SIFONADA, PVC, DN 100 X 100 X 50 MM, FORNECIDA E INSTALADA EM RAMAIS DE ENCAMINHAMENTO DE ÁGUA PLUVIAL. AF_06/2022</t>
  </si>
  <si>
    <t>RALO SECO, PVC, DN 100 X 40 MM, JUNTA SOLDÁVEL, FORNECIDO E INSTALADO EM RAMAL DE DESCARGA OU EM RAMAL DE ESGOTO SANITÁRIO. AF_08/2022</t>
  </si>
  <si>
    <t>TERMINAL DE VENTILAÇÃO, PVC, SÉRIE NORMAL, ESGOTO PREDIAL, DN 50 MM, JUNTA SOLDÁVEL, FORNECIDO E INSTALADO EM PRUMADA DE ESGOTO SANITÁRIO OU VENTILAÇÃO. AF_08/2022</t>
  </si>
  <si>
    <t>C3738</t>
  </si>
  <si>
    <t>TUBO PVC, SERIE NORMAL, ESGOTO PREDIAL, DN 100 MM, FORNECIDO E INSTALADO EM RAMAL DE DESCARGA OU RAMAL DE ESGOTO SANITÁRIO. AF_08/2022</t>
  </si>
  <si>
    <t>74165/4</t>
  </si>
  <si>
    <t>TUBO PVC, SERIE NORMAL, ESGOTO PREDIAL, DN 40 MM, FORNECIDO E INSTALADO EM RAMAL DE DESCARGA OU RAMAL DE ESGOTO SANITÁRIO. AF_08/2022</t>
  </si>
  <si>
    <t>74165/1</t>
  </si>
  <si>
    <t>TUBO PVC, SERIE NORMAL, ESGOTO PREDIAL, DN 50 MM, FORNECIDO E INSTALADO EM RAMAL DE DESCARGA OU RAMAL DE ESGOTO SANITÁRIO. AF_08/2022</t>
  </si>
  <si>
    <t>74165/2</t>
  </si>
  <si>
    <t>JOELHO 45 GRAUS, PVC, SERIE NORMAL, ESGOTO PREDIAL, DN 100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</si>
  <si>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</si>
  <si>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45 GRAUS, PVC, SOLDÁVEL, DN 40MM, INSTALADO EM PRUMADA DE ÁGUA - FORNECIMENTO E INSTALAÇÃO. AF_06/2022</t>
  </si>
  <si>
    <t>JOELHO 90 GRAUS, PVC, SERIE R, ÁGUA PLUVIAL, DN 100 MM, JUNTA ELÁSTICA, FORNECIDO E INSTALADO EM RAMAL DE ENCAMINHAMENTO. AF_06/2022</t>
  </si>
  <si>
    <t>JUNÇÃO DE REDUÇÃO INVERTIDA, PVC, SÉRIE NORMAL, ESGOTO PREDIAL, DN 100 X 50 MM, JUNTA ELÁSTICA, FORNECIDO E INSTALADO EM RAMAL DE DESCARGA OU RAMAL DE ESGOTO SANITÁRIO. AF_08/2022</t>
  </si>
  <si>
    <t>JUNÇÃO SIMPLES, PVC, SERIE NORMAL, ESGOTO PREDIAL, DN 100 X 100 MM, JUNTA ELÁSTICA, FORNECIDO E INSTALADO EM SUBCOLETOR AÉREO DE ESGOTO SANITÁRIO. AF_08/2022</t>
  </si>
  <si>
    <t>JUNÇÃO SIMPLES, PVC, SERIE R, ÁGUA PLUVIAL, DN 50 MM, JUNTA ELÁSTICA, FORNECIDO E INSTALADO EM RAMAL DE ENCAMINHAMENTO. AF_06/2022</t>
  </si>
  <si>
    <t>CAIXA DE GORDURA DUPLA (CAPACIDADE: 126 L), RETANGULAR, EM ALVENARIA COM TIJOLOS CERÂMICOS MACIÇOS, DIMENSÕES INTERNAS = 0,4X0,7 M, ALTURA INTERNA = 0,8 M. AF_12/2020</t>
  </si>
  <si>
    <t>74104/1</t>
  </si>
  <si>
    <t>SIFÃO DO TIPO GARRAFA/COPO EM PVC 1.1/4 X 1.1/2" - FORNECIMENTO E INSTALAÇÃO. AF_01/2020</t>
  </si>
  <si>
    <t>VÁLVULA EM METAL CROMADO 1.1/2" X 1.1/2" PARA TANQUE OU LAVATÓRIO, COM OU SEM LADRÃO - FORNECIMENTO E INSTALAÇÃO. AF_01/2020</t>
  </si>
  <si>
    <t>73795/2</t>
  </si>
  <si>
    <t>14.0</t>
  </si>
  <si>
    <t>CAIXA COM GRELHA RETANGULAR DE FERRO FUNDIDO, EM ALVENARIA COM TIJOLOS CERÂMICOS MACIÇOS, DIMENSÕES INTERNAS: 0,15 X 1,00 X 0,3 M. AF_08/2021</t>
  </si>
  <si>
    <t>LASTRO COM MATERIAL GRANULAR (PEDRA BRITADA N.2), APLICADO EM PISOS OU LAJES SOBRE SOLO, ESPESSURA DE *10 CM*. AF_01/2024</t>
  </si>
  <si>
    <t>15.0</t>
  </si>
  <si>
    <t>VASO SANITARIO SIFONADO CONVENCIONAL COM LOUÇA BRANCA, INCLUSO CONJUNTO DE LIGAÇÃO PARA BACIA SANITÁRIA AJUSTÁVEL - FORNECIMENTO E INSTALAÇÃO. AF_01/2020</t>
  </si>
  <si>
    <t>C4635</t>
  </si>
  <si>
    <t>ASSENTO SANITÁRIO CONVENCIONAL - FORNECIMENTO E INSTALACAO. AF_01/2020</t>
  </si>
  <si>
    <t>C4642</t>
  </si>
  <si>
    <t>Assento Poliéster com abertura frontal Vogue Plus, Linha Conforto, cor Branco
Gelo,c código AP.52, DECA, ou equivalente</t>
  </si>
  <si>
    <t>X</t>
  </si>
  <si>
    <t>Ducha Higiênica com registro</t>
  </si>
  <si>
    <t>VASO SANITÁRIO SIFONADO COM CAIXA ACOPLADA, LOUÇA BRANCA - PADRÃO ALTO - FORNECIMENTO E INSTALAÇÃO. AF_01/2020</t>
  </si>
  <si>
    <t>LAVATÓRIO LOUÇA BRANCA COM COLUNA, 45 X 55CM OU EQUIVALENTE, PADRÃO MÉDIO, INCLUSO SIFÃO TIPO GARRAFA, VÁLVULA E ENGATE FLEXÍVEL DE 40CM EM METAL CROMADO, COM TORNEIRA CROMADA DE MESA, PADRÃO MÉDIO - FORNECIMENTO E INSTALAÇÃO. AF_01/2020</t>
  </si>
  <si>
    <t>LAVATÓRIO LOUÇA BRANCA SUSPENSO, 29,5 X 39CM OU EQUIVALENTE,
PADRÃO POPULAR, INCLUSO SIFÃO FLEXÍVEL EM PVC, VÁLVULA E ENGATE</t>
  </si>
  <si>
    <t>TORNEIRA CROMADA DE MESA, 1/2" OU 3/4", PARA LAVATÓRIO, PADRÃO POPULAR - FORNECIMENTO E INSTALAÇÃO. AF_01/2020</t>
  </si>
  <si>
    <t>TORNEIRA CROMADA DE MESA, 1/2 OU 3/4, PARA LAVATÓRIO, PADRÃO
POPULAR FORNECIMENTO E INSTALAÇÃO. AF_01/2020</t>
  </si>
  <si>
    <t>BARRA DE APOIO RETA, EM ACO INOX POLIDO, COMPRIMENTO 60CM, FIXADA NA PAREDE - FORNECIMENTO E INSTALAÇÃO. AF_01/2020</t>
  </si>
  <si>
    <t>BARRA DE APOIO EM "L", EM ACO INOX POLIDO 80 X 80 CM, FIXADA NA PAREDE - FORNECIMENTO E INSTALACAO. AF_01/2020</t>
  </si>
  <si>
    <t>PUXADOR PARA PCD, FIXADO NA PORTA - FORNECIMENTO E INSTALAÇÃO. AF_01/2020</t>
  </si>
  <si>
    <t>PORTA TOALHA ROSTO EM METAL CROMADO, TIPO ARGOLA, INCLUSO FIXAÇÃO. AF_01/2020</t>
  </si>
  <si>
    <t>Dispenser Toalha Linha Excellence, código 7007, Melhoramentos ou equivalente</t>
  </si>
  <si>
    <t>SABONETEIRA PLASTICA TIPO DISPENSER PARA SABONETE LIQUIDO COM RESERVATORIO 800 A 1500 ML, INCLUSO FIXAÇÃO. AF_01/2020</t>
  </si>
  <si>
    <t>TORNEIRA CROMADA 1/2" OU 3/4" PARA TANQUE, PADRÃO MÉDIO - FORNECIMENTO E INSTALAÇÃO. AF_01/2020</t>
  </si>
  <si>
    <t>BANCO ARTICULADO, EM ACO INOX, PARA PCD, FIXADO NA PAREDE - FORNECIMENTO E INSTALAÇÃO. AF_01/2020</t>
  </si>
  <si>
    <t>16.0</t>
  </si>
  <si>
    <t>SISTEMA DE PROTEÇÃO CONTRA INCENDIO</t>
  </si>
  <si>
    <t>LUMINÁRIA DE EMERGÊNCIA, COM 30 LÂMPADAS LED DE 2 W, SEM REATOR - FORNECIMENTO E INSTALAÇÃO. AF_09/2024</t>
  </si>
  <si>
    <t>EXTINTOR DE INCÊNDIO PORTÁTIL COM CARGA DE PQS DE 6 KG, CLASSE BC - FORNECIMENTO E INSTALAÇÃO. AF_10/2020_PE</t>
  </si>
  <si>
    <t>C4394</t>
  </si>
  <si>
    <t>PINTURA DE SINALIZAÇÃO VERTICAL DE SEGURANÇA, FAIXAS AMARELA E PRETA, APLICAÇÃO MANUAL, 2 DEMÃOS. AF_05/2021</t>
  </si>
  <si>
    <t>17.0</t>
  </si>
  <si>
    <t>INSTALAÇÕES ELETRICAS E TELEFONICAS 220V</t>
  </si>
  <si>
    <t>QUADRO DE DISTRIBUIÇÃO DE ENERGIA EM CHAPA DE AÇO GALVANIZADO, DE EMBUTIR, COM BARRAMENTO TRIFÁSICO, PARA 12 DISJUNTORES DIN 100A - FORNECIMENTO E INSTALAÇÃO. AF_10/2020</t>
  </si>
  <si>
    <t>Quadro de distribuição de sobrepor, com barramento, para até 12 disjuntores
padrão europeu (linha branca), exclusive disjuntores</t>
  </si>
  <si>
    <t>DISJUNTOR MONOPOLAR TIPO NEMA, CORRENTE NOMINAL DE 10 ATÉ 30A - FORNECIMENTO E INSTALAÇÃO. AF_10/2020</t>
  </si>
  <si>
    <t>74130/1</t>
  </si>
  <si>
    <t>74130/3</t>
  </si>
  <si>
    <t>DISJUNTOR BIPOLAR TIPO NEMA, CORRENTE NOMINAL DE 10 ATÉ 50A - FORNECIMENTO E INSTALAÇÃO. AF_10/2020</t>
  </si>
  <si>
    <t>DISJUNTOR TERMOMAGNÉTICO TRIPOLAR , CORRENTE NOMINAL DE 200A - FORNECIMENTO E INSTALAÇÃO. AF_10/2020</t>
  </si>
  <si>
    <t>74130/6</t>
  </si>
  <si>
    <t>ELETRODUTOS E ACESSORIOS</t>
  </si>
  <si>
    <t>ELETRODUTO FLEXÍVEL CORRUGADO, PVC, DN 25 MM (3/4"), PARA CIRCUITOS TERMINAIS, INSTALADO EM FORRO - FORNECIMENTO E INSTALAÇÃO. AF_03/2023_PA</t>
  </si>
  <si>
    <t>ELETRODUTO FLEXÍVEL CORRUGADO REFORÇADO, PVC, DN 32 MM (1"), PARA CIRCUITOS TERMINAIS, INSTALADO EM FORRO - FORNECIMENTO E INSTALAÇÃO. AF_03/2023_PA</t>
  </si>
  <si>
    <t>ELETRODUTO RÍGIDO ROSCÁVEL, PVC, DN 50 MM (1 1/2"), PARA REDE ENTERRADA DE DISTRIBUIÇÃO DE ENERGIA ELÉTRICA - FORNECIMENTO E INSTALAÇÃO. AF_12/2021</t>
  </si>
  <si>
    <t>ELETRODUTO RÍGIDO ROSCÁVEL, PVC, DN 25 MM (3/4"), PARA CIRCUITOS TERMINAIS, INSTALADO EM FORRO - FORNECIMENTO E INSTALAÇÃO. AF_03/2023</t>
  </si>
  <si>
    <t>ELETRODUTO RÍGIDO ROSCÁVEL, PVC, DN 32 MM (1"), PARA CIRCUITOS TERMINAIS, INSTALADO EM FORRO - FORNECIMENTO E INSTALAÇÃO. AF_03/2023</t>
  </si>
  <si>
    <t>CAIXA RETANGULAR 4" X 2" ALTA (2,00 M DO PISO), PVC, INSTALADA EM PAREDE - FORNECIMENTO E INSTALAÇÃO. AF_03/2023</t>
  </si>
  <si>
    <t>CAIXA RETANGULAR 4" X 4" ALTA (2,00 M DO PISO), PVC, INSTALADA EM PAREDE - FORNECIMENTO E INSTALAÇÃO. AF_03/2023</t>
  </si>
  <si>
    <t>Caixa de passagem octogonal de ferro esmaltada 4x4" - fornecimento e
instalação</t>
  </si>
  <si>
    <t>CONDULETE DE ALUMÍNIO, TIPO T, PARA ELETRODUTO DE AÇO GALVANIZADO DN 20 MM (3/4''), APARENTE - FORNECIMENTO E INSTALAÇÃO. AF_10/2022</t>
  </si>
  <si>
    <t>73861/20</t>
  </si>
  <si>
    <t>CONDULETE DE PVC, TIPO LL, PARA ELETRODUTO DE PVC SOLDÁVEL DN 25 MM (3/4''), APARENTE - FORNECIMENTO E INSTALAÇÃO. AF_10/2022</t>
  </si>
  <si>
    <t>73861/14</t>
  </si>
  <si>
    <t>CONDULETE DE PVC, TIPO T, PARA ELETRODUTO DE PVC SOLDÁVEL DN 25 MM (3/4''), APARENTE - FORNECIMENTO E INSTALAÇÃO. AF_10/2022</t>
  </si>
  <si>
    <t>CONDULETE DE ALUMÍNIO, TIPO X, PARA ELETRODUTO DE AÇO GALVANIZADO DN 20 MM (3/4''), APARENTE - FORNECIMENTO E INSTALAÇÃO. AF_10/2022</t>
  </si>
  <si>
    <t xml:space="preserve">Luva de aço galvanizado 1" </t>
  </si>
  <si>
    <t>CABOS E FIOS [CONDUTORES]</t>
  </si>
  <si>
    <t>CABO DE COBRE FLEXÍVEL ISOLADO, 2,5 MM², ANTI-CHAMA 0,6/1,0 KV, PARA CIRCUITOS TERMINAIS - FORNECIMENTO E INSTALAÇÃO. AF_03/2023</t>
  </si>
  <si>
    <t>73860/8</t>
  </si>
  <si>
    <t>#2,5MM²</t>
  </si>
  <si>
    <t>CABO DE COBRE FLEXÍVEL ISOLADO, 4 MM², ANTI-CHAMA 0,6/1,0 KV, PARA CIRCUITOS TERMINAIS - FORNECIMENTO E INSTALAÇÃO. AF_03/2023</t>
  </si>
  <si>
    <t>73860/9</t>
  </si>
  <si>
    <t>#4MM²</t>
  </si>
  <si>
    <t>CABO DE COBRE FLEXÍVEL ISOLADO, 16 MM², ANTI-CHAMA 0,6/1,0 KV, PARA CIRCUITOS TERMINAIS - FORNECIMENTO E INSTALAÇÃO. AF_03/2023</t>
  </si>
  <si>
    <t>73860/12</t>
  </si>
  <si>
    <t>#16MM²</t>
  </si>
  <si>
    <t>CABO DE COBRE FLEXÍVEL ISOLADO, 35 MM², ANTI-CHAMA 0,6/1,0 KV, PARA REDE ENTERRADA DE DISTRIBUIÇÃO DE ENERGIA ELÉTRICA - FORNECIMENTO E INSTALAÇÃO. AF_12/2021</t>
  </si>
  <si>
    <t>73860/14</t>
  </si>
  <si>
    <t>#35MM²</t>
  </si>
  <si>
    <t>TOMADA MÉDIA DE EMBUTIR (2 MÓDULOS), 2P+T 10 A, SEM SUPORTE E SEM PLACA - FORNECIMENTO E INSTALAÇÃO. AF_03/2023</t>
  </si>
  <si>
    <t>TOMADA MÉDIA DE EMBUTIR (2 MÓDULOS), 2P+T 20 A, SEM SUPORTE E SEM PLACA - FORNECIMENTO E INSTALAÇÃO. AF_03/2023</t>
  </si>
  <si>
    <t>INTERRUPTOR SIMPLES (1 MÓDULO) COM 1 TOMADA DE EMBUTIR 2P+T 10 A, INCLUINDO SUPORTE E PLACA - FORNECIMENTO E INSTALAÇÃO. AF_03/2023</t>
  </si>
  <si>
    <t>LUMINÁRIA DE LED PARA ILUMINAÇÃO PÚBLICA, DE 33 W ATÉ 50 W - FORNECIMENTO E INSTALAÇÃO. AF_08/2020</t>
  </si>
  <si>
    <t>73953/6</t>
  </si>
  <si>
    <t>73953/5</t>
  </si>
  <si>
    <t>LUMINÁRIA ABERTA PARA ILUMINAÇÃO PÚBLICA, PARA LÂMPADA VAPOR DE MERCÚRIO ATÉ 400 W E MISTA ATÉ 500 W, COM BRAÇO EM TUBO DE AÇO GALV 1", COMPRIMENTO DE 1,50 M, PARA POSTE DE CONCRETO - FORNECIMENTO E INSTALAÇÃO</t>
  </si>
  <si>
    <t>18.0</t>
  </si>
  <si>
    <t>SISTEMA DE PROTEÇÃO CONTRA DESCARGAS ATMOSFERICAS [SPDA]</t>
  </si>
  <si>
    <t>CAIXA DE INSPEÇÃO PARA ATERRAMENTO, CIRCULAR, EM POLIETILENO, DIÂMETRO INTERNO = 0,3 M. AF_12/2020</t>
  </si>
  <si>
    <t>74166/1</t>
  </si>
  <si>
    <t>HASTE DE ATERRAMENTO, DIÂMETRO 5/8", COM 3 METROS - FORNECIMENTO E INSTALAÇÃO. AF_08/2023</t>
  </si>
  <si>
    <t>CONECTOR GRAMPO METÁLICO TIPO OLHAL, PARA SPDA, PARA HASTE DE ATERRAMENTO DE 3/4'' E CABOS DE 10 A 50 MM2 - FORNECIMENTO E INSTALAÇÃO. AF_08/2023</t>
  </si>
  <si>
    <t>CORDOALHA DE COBRE NU 35 MM², NÃO ENTERRADA, COM ISOLADOR - FORNECIMENTO E INSTALAÇÃO. AF_08/2023</t>
  </si>
  <si>
    <t>75030/4</t>
  </si>
  <si>
    <t>C2459</t>
  </si>
  <si>
    <t>19.0</t>
  </si>
  <si>
    <t>SERVIÇOS COMPLEMENTARES</t>
  </si>
  <si>
    <t>BANCADA DE GRANITO CINZA POLIDO, DE 1,50 X 0,60 M, PARA PIA DE COZINHA - FORNECIMENTO E INSTALAÇÃO. AF_01/2020</t>
  </si>
  <si>
    <t>PAR DE TABELAS DE BASQUETE DE COMPENSADO NAVAL, COM AROS E REDES - FORNECIMENTO E INSTALAÇÃO. AF_03/2022</t>
  </si>
  <si>
    <t>C4065</t>
  </si>
  <si>
    <t>C1347</t>
  </si>
  <si>
    <t>CORRIMÃO SIMPLES, DIÂMETRO EXTERNO = 1 1/2", EM AÇO GALVANIZADO. AF_04/2019_PS</t>
  </si>
  <si>
    <t>74072/3</t>
  </si>
  <si>
    <t>ALAMBRADO PARA QUADRA POLIESPORTIVA, ESTRUTURADO POR TUBOS DE ACO GALVANIZADO, (MONTANTES COM DIAMETRO 2", TRAVESSAS E ESCORAS COM DIÂMETRO 1 ¼"), COM TELA DE ARAME GALVANIZADO, FIO 10 BWG E MALHA QUADRADA 5X5CM (EXCETO MURETA). AF_03/2021</t>
  </si>
  <si>
    <t>74244/1</t>
  </si>
  <si>
    <t>QE-45 TRAVE DE FUTEBOL DE SALAO (FUNDACAO DIRETA)</t>
  </si>
  <si>
    <t>QE-42 POSTE PARA REDE DE VOLEIBOL (FUNDACAO DIRETA)</t>
  </si>
  <si>
    <t>PR</t>
  </si>
  <si>
    <t>FDE 04/2026 06.03.077</t>
  </si>
  <si>
    <t>FDE 04/2026 06.03.074</t>
  </si>
  <si>
    <t>C1349</t>
  </si>
  <si>
    <t>C1351</t>
  </si>
  <si>
    <t>Alambrado para quadra poliesportiva, estruturado por tubos de aço galvanizado
2", com tela de arame galvanizado</t>
  </si>
  <si>
    <t>20.0</t>
  </si>
  <si>
    <t>LIMPEZA DA OBRA</t>
  </si>
  <si>
    <t>FDE 04/2026 16.11.005</t>
  </si>
  <si>
    <t>Matrícula 17749</t>
  </si>
  <si>
    <t>PLANILHA ORÇAMENTÁRIA DE REPACTUAÇÃO DE OBRA INACABADA</t>
  </si>
  <si>
    <t>SiNAPi - 01/2024</t>
  </si>
  <si>
    <t>BDI = 27,0000%</t>
  </si>
  <si>
    <t>ENVIO EM 23/01/2025</t>
  </si>
  <si>
    <t>10.0</t>
  </si>
  <si>
    <t>Mês de Referência: 06/2026</t>
  </si>
  <si>
    <t>Data de emissão: 10/07/2026</t>
  </si>
  <si>
    <t>BACIA SANITÁRIA EM LOUÇA BRANCA PARA PCD SEM FURO FRONTAL, COM TUBO DE LIGAÇÃO CROMADO, SEM ASSENTO - FORNECIMENTO E INSTALAÇÃO. AF_02/2026_PS</t>
  </si>
  <si>
    <t>LUMINÁRIA DE LED PARA ILUMINAÇÃO PÚBLICA, DE 240 W ATÉ 350 W - FORNECIMENTO E INSTALAÇÃO.
AF_02/2025_PS</t>
  </si>
  <si>
    <t>https://www.caixa.gov.br/site/Paginas/downloads.aspx#categoria_888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</si>
</sst>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"/>
    <numFmt numFmtId="165" formatCode="_-&quot;R$&quot;\ * #,##0.00_-;\-&quot;R$&quot;\ * #,##0.00_-;_-&quot;R$&quot;\ * &quot;-&quot;??_-;_-@"/>
    <numFmt numFmtId="166" formatCode="_-* #,##0.00_-;\-* #,##0.00_-;_-* &quot;-&quot;??_-;_-@"/>
    <numFmt numFmtId="167" formatCode="_-* #,##0_-;\-* #,##0_-;_-* &quot;-&quot;??_-;_-@"/>
    <numFmt numFmtId="168" formatCode="mmmm\-yy"/>
    <numFmt numFmtId="169" formatCode="&quot;R$&quot;\ #,##0.00"/>
  </numFmts>
  <fonts count="4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rgb="FFFFFFFF"/>
      <name val="Calibri"/>
      <family val="2"/>
    </font>
    <font>
      <b/>
      <sz val="12"/>
      <color theme="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0"/>
      <color rgb="FF000000"/>
      <name val="Open Sans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</font>
    <font>
      <sz val="10"/>
      <color rgb="FFFF0000"/>
      <name val="Calibri"/>
      <family val="2"/>
    </font>
    <font>
      <sz val="11"/>
      <color rgb="FF92D050"/>
      <name val="Calibri"/>
      <family val="2"/>
    </font>
    <font>
      <sz val="10"/>
      <color rgb="FF92D050"/>
      <name val="Calibri"/>
      <family val="2"/>
    </font>
    <font>
      <sz val="11"/>
      <color rgb="FF92D050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10"/>
      <color rgb="FF3886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8"/>
      <color theme="1"/>
      <name val="Calibri"/>
      <family val="2"/>
    </font>
    <font>
      <sz val="14"/>
      <color theme="1"/>
      <name val="Calibri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sz val="18"/>
      <color theme="1"/>
      <name val="Calibri"/>
      <family val="2"/>
      <scheme val="minor"/>
    </font>
    <font>
      <sz val="18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9"/>
      <color theme="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rgb="FFB4C6E7"/>
        <bgColor rgb="FFB4C6E7"/>
      </patternFill>
    </fill>
    <fill>
      <patternFill patternType="solid">
        <fgColor rgb="FFD9E2F3"/>
        <bgColor rgb="FFD9E2F3"/>
      </patternFill>
    </fill>
    <fill>
      <patternFill patternType="solid">
        <fgColor rgb="FFDEEAF6"/>
        <bgColor rgb="FFDEEAF6"/>
      </patternFill>
    </fill>
    <fill>
      <patternFill patternType="solid">
        <fgColor rgb="FFF2F2F2"/>
        <bgColor rgb="FFF2F2F2"/>
      </patternFill>
    </fill>
    <fill>
      <patternFill patternType="solid">
        <fgColor rgb="FFD0CECE"/>
        <bgColor rgb="FFD0CECE"/>
      </patternFill>
    </fill>
    <fill>
      <patternFill patternType="solid">
        <fgColor rgb="FFD6DCE4"/>
        <bgColor rgb="FFD6DCE4"/>
      </patternFill>
    </fill>
    <fill>
      <patternFill patternType="solid">
        <fgColor rgb="FFFBE4D5"/>
        <bgColor rgb="FFFBE4D5"/>
      </patternFill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B4C6E7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DEEAF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2F2F2"/>
      </patternFill>
    </fill>
    <fill>
      <patternFill patternType="solid">
        <fgColor theme="5" tint="0.79998168889431442"/>
        <bgColor rgb="FFD0CECE"/>
      </patternFill>
    </fill>
    <fill>
      <patternFill patternType="solid">
        <fgColor theme="5" tint="0.79998168889431442"/>
        <bgColor rgb="FFD6DCE4"/>
      </patternFill>
    </fill>
    <fill>
      <patternFill patternType="solid">
        <fgColor theme="5" tint="0.79998168889431442"/>
        <bgColor rgb="FFFBE4D5"/>
      </patternFill>
    </fill>
    <fill>
      <patternFill patternType="solid">
        <fgColor theme="5" tint="0.79998168889431442"/>
        <bgColor rgb="FFECECEC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D9E2F3"/>
      </patternFill>
    </fill>
    <fill>
      <patternFill patternType="solid">
        <fgColor theme="5" tint="0.79998168889431442"/>
        <bgColor rgb="FFE2EFD9"/>
      </patternFill>
    </fill>
  </fills>
  <borders count="6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3" fillId="0" borderId="0" applyNumberFormat="0" applyFill="0" applyBorder="0" applyAlignment="0" applyProtection="0"/>
  </cellStyleXfs>
  <cellXfs count="55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/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64" fontId="4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64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5" fontId="8" fillId="2" borderId="4" xfId="0" applyNumberFormat="1" applyFont="1" applyFill="1" applyBorder="1" applyAlignment="1">
      <alignment horizontal="center" vertical="center" wrapText="1"/>
    </xf>
    <xf numFmtId="166" fontId="8" fillId="2" borderId="4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 wrapText="1"/>
    </xf>
    <xf numFmtId="10" fontId="8" fillId="2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 wrapText="1"/>
    </xf>
    <xf numFmtId="166" fontId="9" fillId="3" borderId="4" xfId="0" applyNumberFormat="1" applyFont="1" applyFill="1" applyBorder="1" applyAlignment="1">
      <alignment horizontal="center" vertical="center"/>
    </xf>
    <xf numFmtId="10" fontId="9" fillId="3" borderId="4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 wrapText="1"/>
    </xf>
    <xf numFmtId="166" fontId="1" fillId="0" borderId="4" xfId="0" applyNumberFormat="1" applyFont="1" applyBorder="1" applyAlignment="1">
      <alignment horizontal="center" vertical="center"/>
    </xf>
    <xf numFmtId="10" fontId="1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wrapText="1"/>
    </xf>
    <xf numFmtId="165" fontId="8" fillId="2" borderId="11" xfId="0" applyNumberFormat="1" applyFont="1" applyFill="1" applyBorder="1" applyAlignment="1">
      <alignment horizontal="center" vertical="center" wrapText="1"/>
    </xf>
    <xf numFmtId="166" fontId="8" fillId="2" borderId="11" xfId="0" applyNumberFormat="1" applyFont="1" applyFill="1" applyBorder="1" applyAlignment="1">
      <alignment horizontal="center" vertical="center"/>
    </xf>
    <xf numFmtId="164" fontId="8" fillId="2" borderId="11" xfId="0" applyNumberFormat="1" applyFont="1" applyFill="1" applyBorder="1" applyAlignment="1">
      <alignment horizontal="center" vertical="center"/>
    </xf>
    <xf numFmtId="10" fontId="8" fillId="2" borderId="11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2" borderId="11" xfId="0" applyFont="1" applyFill="1" applyBorder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165" fontId="5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165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167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 wrapText="1"/>
    </xf>
    <xf numFmtId="167" fontId="5" fillId="0" borderId="0" xfId="0" applyNumberFormat="1" applyFont="1"/>
    <xf numFmtId="166" fontId="5" fillId="0" borderId="0" xfId="0" applyNumberFormat="1" applyFont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vertical="center" wrapText="1"/>
    </xf>
    <xf numFmtId="0" fontId="14" fillId="0" borderId="15" xfId="0" applyFont="1" applyBorder="1"/>
    <xf numFmtId="0" fontId="14" fillId="0" borderId="16" xfId="0" applyFont="1" applyBorder="1"/>
    <xf numFmtId="0" fontId="14" fillId="0" borderId="0" xfId="0" applyFont="1"/>
    <xf numFmtId="0" fontId="14" fillId="0" borderId="9" xfId="0" applyFont="1" applyBorder="1"/>
    <xf numFmtId="0" fontId="16" fillId="5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9" fontId="18" fillId="6" borderId="4" xfId="0" applyNumberFormat="1" applyFont="1" applyFill="1" applyBorder="1" applyAlignment="1">
      <alignment horizontal="center" vertical="center"/>
    </xf>
    <xf numFmtId="165" fontId="18" fillId="6" borderId="4" xfId="0" applyNumberFormat="1" applyFont="1" applyFill="1" applyBorder="1" applyAlignment="1">
      <alignment horizontal="center" vertical="center"/>
    </xf>
    <xf numFmtId="1" fontId="19" fillId="6" borderId="4" xfId="0" applyNumberFormat="1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3" fontId="19" fillId="7" borderId="4" xfId="0" applyNumberFormat="1" applyFont="1" applyFill="1" applyBorder="1" applyAlignment="1">
      <alignment horizontal="center" vertical="center"/>
    </xf>
    <xf numFmtId="9" fontId="18" fillId="8" borderId="4" xfId="0" applyNumberFormat="1" applyFont="1" applyFill="1" applyBorder="1" applyAlignment="1">
      <alignment horizontal="center" vertical="center"/>
    </xf>
    <xf numFmtId="3" fontId="19" fillId="8" borderId="4" xfId="0" applyNumberFormat="1" applyFont="1" applyFill="1" applyBorder="1" applyAlignment="1">
      <alignment horizontal="center" vertical="center"/>
    </xf>
    <xf numFmtId="9" fontId="18" fillId="9" borderId="4" xfId="0" applyNumberFormat="1" applyFont="1" applyFill="1" applyBorder="1" applyAlignment="1">
      <alignment horizontal="center" vertical="center"/>
    </xf>
    <xf numFmtId="3" fontId="19" fillId="9" borderId="4" xfId="0" applyNumberFormat="1" applyFont="1" applyFill="1" applyBorder="1" applyAlignment="1">
      <alignment horizontal="center" vertical="center"/>
    </xf>
    <xf numFmtId="9" fontId="18" fillId="10" borderId="4" xfId="0" applyNumberFormat="1" applyFont="1" applyFill="1" applyBorder="1" applyAlignment="1">
      <alignment horizontal="center" vertical="center"/>
    </xf>
    <xf numFmtId="3" fontId="19" fillId="10" borderId="4" xfId="0" applyNumberFormat="1" applyFont="1" applyFill="1" applyBorder="1" applyAlignment="1">
      <alignment horizontal="center" vertical="center"/>
    </xf>
    <xf numFmtId="9" fontId="18" fillId="11" borderId="4" xfId="0" applyNumberFormat="1" applyFont="1" applyFill="1" applyBorder="1" applyAlignment="1">
      <alignment horizontal="center" vertical="center"/>
    </xf>
    <xf numFmtId="3" fontId="19" fillId="11" borderId="4" xfId="0" applyNumberFormat="1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3" fontId="19" fillId="4" borderId="4" xfId="0" applyNumberFormat="1" applyFont="1" applyFill="1" applyBorder="1" applyAlignment="1">
      <alignment horizontal="center" vertical="center"/>
    </xf>
    <xf numFmtId="9" fontId="18" fillId="12" borderId="4" xfId="0" applyNumberFormat="1" applyFont="1" applyFill="1" applyBorder="1" applyAlignment="1">
      <alignment horizontal="center" vertical="center"/>
    </xf>
    <xf numFmtId="3" fontId="19" fillId="12" borderId="4" xfId="0" applyNumberFormat="1" applyFont="1" applyFill="1" applyBorder="1" applyAlignment="1">
      <alignment horizontal="center" vertical="center"/>
    </xf>
    <xf numFmtId="3" fontId="19" fillId="6" borderId="4" xfId="0" applyNumberFormat="1" applyFont="1" applyFill="1" applyBorder="1" applyAlignment="1">
      <alignment horizontal="center" vertical="center"/>
    </xf>
    <xf numFmtId="9" fontId="18" fillId="5" borderId="4" xfId="0" applyNumberFormat="1" applyFont="1" applyFill="1" applyBorder="1" applyAlignment="1">
      <alignment horizontal="center" vertical="center"/>
    </xf>
    <xf numFmtId="10" fontId="1" fillId="5" borderId="4" xfId="0" applyNumberFormat="1" applyFont="1" applyFill="1" applyBorder="1"/>
    <xf numFmtId="165" fontId="14" fillId="5" borderId="4" xfId="0" applyNumberFormat="1" applyFont="1" applyFill="1" applyBorder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5" fontId="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44" fontId="0" fillId="0" borderId="0" xfId="2" applyFont="1"/>
    <xf numFmtId="44" fontId="4" fillId="0" borderId="0" xfId="2" applyFont="1" applyAlignment="1">
      <alignment horizontal="center" vertical="center"/>
    </xf>
    <xf numFmtId="44" fontId="5" fillId="0" borderId="0" xfId="2" applyFont="1" applyAlignment="1">
      <alignment horizontal="center" vertical="center"/>
    </xf>
    <xf numFmtId="44" fontId="1" fillId="0" borderId="0" xfId="2" applyFont="1" applyAlignment="1">
      <alignment horizontal="center" vertical="center"/>
    </xf>
    <xf numFmtId="44" fontId="5" fillId="0" borderId="0" xfId="2" applyFont="1"/>
    <xf numFmtId="44" fontId="11" fillId="0" borderId="0" xfId="2" applyFont="1"/>
    <xf numFmtId="44" fontId="10" fillId="0" borderId="0" xfId="2" applyFont="1" applyAlignment="1">
      <alignment horizontal="left"/>
    </xf>
    <xf numFmtId="44" fontId="5" fillId="0" borderId="0" xfId="2" applyFont="1" applyAlignment="1">
      <alignment horizontal="left"/>
    </xf>
    <xf numFmtId="44" fontId="4" fillId="0" borderId="0" xfId="2" applyFont="1"/>
    <xf numFmtId="0" fontId="5" fillId="16" borderId="22" xfId="0" applyFont="1" applyFill="1" applyBorder="1" applyAlignment="1">
      <alignment horizontal="center" vertical="center"/>
    </xf>
    <xf numFmtId="0" fontId="23" fillId="16" borderId="22" xfId="0" applyFont="1" applyFill="1" applyBorder="1" applyAlignment="1">
      <alignment horizontal="left" vertical="center" wrapText="1"/>
    </xf>
    <xf numFmtId="0" fontId="23" fillId="16" borderId="22" xfId="0" applyFont="1" applyFill="1" applyBorder="1" applyAlignment="1">
      <alignment horizontal="center" vertical="center" wrapText="1"/>
    </xf>
    <xf numFmtId="43" fontId="5" fillId="16" borderId="22" xfId="1" applyFont="1" applyFill="1" applyBorder="1" applyAlignment="1">
      <alignment horizontal="center" vertical="center"/>
    </xf>
    <xf numFmtId="44" fontId="5" fillId="16" borderId="22" xfId="2" applyFont="1" applyFill="1" applyBorder="1" applyAlignment="1">
      <alignment horizontal="center" vertical="center"/>
    </xf>
    <xf numFmtId="0" fontId="24" fillId="14" borderId="22" xfId="0" applyFont="1" applyFill="1" applyBorder="1"/>
    <xf numFmtId="44" fontId="24" fillId="14" borderId="22" xfId="2" applyFont="1" applyFill="1" applyBorder="1"/>
    <xf numFmtId="43" fontId="24" fillId="15" borderId="24" xfId="1" applyFont="1" applyFill="1" applyBorder="1" applyAlignment="1">
      <alignment horizontal="left" vertical="center"/>
    </xf>
    <xf numFmtId="43" fontId="24" fillId="15" borderId="25" xfId="1" applyFont="1" applyFill="1" applyBorder="1" applyAlignment="1">
      <alignment horizontal="left" vertical="center"/>
    </xf>
    <xf numFmtId="0" fontId="24" fillId="15" borderId="22" xfId="0" applyFont="1" applyFill="1" applyBorder="1" applyAlignment="1">
      <alignment horizontal="left" vertical="center"/>
    </xf>
    <xf numFmtId="0" fontId="24" fillId="15" borderId="22" xfId="0" applyFont="1" applyFill="1" applyBorder="1"/>
    <xf numFmtId="0" fontId="23" fillId="16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17" borderId="10" xfId="0" applyFont="1" applyFill="1" applyBorder="1" applyAlignment="1">
      <alignment horizontal="center" vertical="center"/>
    </xf>
    <xf numFmtId="0" fontId="26" fillId="17" borderId="3" xfId="0" applyFont="1" applyFill="1" applyBorder="1" applyAlignment="1">
      <alignment horizontal="center" vertical="center"/>
    </xf>
    <xf numFmtId="0" fontId="26" fillId="17" borderId="4" xfId="0" applyFont="1" applyFill="1" applyBorder="1" applyAlignment="1">
      <alignment horizontal="center" vertical="center"/>
    </xf>
    <xf numFmtId="166" fontId="26" fillId="17" borderId="4" xfId="0" applyNumberFormat="1" applyFont="1" applyFill="1" applyBorder="1" applyAlignment="1">
      <alignment horizontal="center" vertical="center"/>
    </xf>
    <xf numFmtId="165" fontId="26" fillId="17" borderId="4" xfId="0" applyNumberFormat="1" applyFont="1" applyFill="1" applyBorder="1" applyAlignment="1">
      <alignment horizontal="center" vertical="center"/>
    </xf>
    <xf numFmtId="0" fontId="27" fillId="17" borderId="0" xfId="0" applyFont="1" applyFill="1"/>
    <xf numFmtId="0" fontId="21" fillId="17" borderId="0" xfId="0" applyFont="1" applyFill="1"/>
    <xf numFmtId="0" fontId="28" fillId="0" borderId="1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165" fontId="28" fillId="0" borderId="4" xfId="0" applyNumberFormat="1" applyFont="1" applyBorder="1" applyAlignment="1">
      <alignment horizontal="center" vertical="center" wrapText="1"/>
    </xf>
    <xf numFmtId="166" fontId="28" fillId="0" borderId="4" xfId="0" applyNumberFormat="1" applyFont="1" applyBorder="1" applyAlignment="1">
      <alignment horizontal="center" vertical="center"/>
    </xf>
    <xf numFmtId="10" fontId="28" fillId="0" borderId="4" xfId="0" applyNumberFormat="1" applyFont="1" applyBorder="1" applyAlignment="1">
      <alignment horizontal="center" vertical="center"/>
    </xf>
    <xf numFmtId="165" fontId="28" fillId="0" borderId="4" xfId="0" applyNumberFormat="1" applyFont="1" applyBorder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29" fillId="17" borderId="22" xfId="0" applyFont="1" applyFill="1" applyBorder="1" applyAlignment="1">
      <alignment horizontal="center" vertical="center"/>
    </xf>
    <xf numFmtId="0" fontId="29" fillId="17" borderId="22" xfId="0" applyFont="1" applyFill="1" applyBorder="1" applyAlignment="1">
      <alignment horizontal="left" vertical="center" wrapText="1"/>
    </xf>
    <xf numFmtId="0" fontId="29" fillId="17" borderId="22" xfId="0" applyFont="1" applyFill="1" applyBorder="1" applyAlignment="1">
      <alignment horizontal="center" vertical="center" wrapText="1"/>
    </xf>
    <xf numFmtId="43" fontId="29" fillId="17" borderId="22" xfId="1" applyFont="1" applyFill="1" applyBorder="1" applyAlignment="1">
      <alignment horizontal="center" vertical="center"/>
    </xf>
    <xf numFmtId="44" fontId="29" fillId="17" borderId="22" xfId="2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/>
    </xf>
    <xf numFmtId="0" fontId="29" fillId="17" borderId="27" xfId="0" applyFont="1" applyFill="1" applyBorder="1" applyAlignment="1">
      <alignment horizontal="left" vertical="center" wrapText="1"/>
    </xf>
    <xf numFmtId="165" fontId="28" fillId="0" borderId="4" xfId="0" applyNumberFormat="1" applyFont="1" applyBorder="1" applyAlignment="1">
      <alignment wrapText="1"/>
    </xf>
    <xf numFmtId="0" fontId="28" fillId="0" borderId="22" xfId="0" quotePrefix="1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4" xfId="0" quotePrefix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166" fontId="31" fillId="0" borderId="4" xfId="0" applyNumberFormat="1" applyFont="1" applyBorder="1" applyAlignment="1">
      <alignment horizontal="center" vertical="center"/>
    </xf>
    <xf numFmtId="165" fontId="31" fillId="0" borderId="4" xfId="0" applyNumberFormat="1" applyFont="1" applyBorder="1" applyAlignment="1">
      <alignment horizontal="center" vertical="center"/>
    </xf>
    <xf numFmtId="0" fontId="32" fillId="0" borderId="0" xfId="0" applyFont="1"/>
    <xf numFmtId="0" fontId="32" fillId="17" borderId="22" xfId="0" applyFont="1" applyFill="1" applyBorder="1" applyAlignment="1">
      <alignment horizontal="center" vertical="center"/>
    </xf>
    <xf numFmtId="0" fontId="32" fillId="17" borderId="22" xfId="0" applyFont="1" applyFill="1" applyBorder="1" applyAlignment="1">
      <alignment horizontal="left" vertical="center" wrapText="1"/>
    </xf>
    <xf numFmtId="0" fontId="32" fillId="17" borderId="22" xfId="0" applyFont="1" applyFill="1" applyBorder="1" applyAlignment="1">
      <alignment horizontal="center" vertical="center" wrapText="1"/>
    </xf>
    <xf numFmtId="43" fontId="32" fillId="17" borderId="22" xfId="1" applyFont="1" applyFill="1" applyBorder="1" applyAlignment="1">
      <alignment horizontal="center" vertical="center"/>
    </xf>
    <xf numFmtId="44" fontId="32" fillId="17" borderId="22" xfId="2" applyFont="1" applyFill="1" applyBorder="1" applyAlignment="1">
      <alignment horizontal="center" vertical="center"/>
    </xf>
    <xf numFmtId="0" fontId="33" fillId="0" borderId="0" xfId="0" applyFont="1"/>
    <xf numFmtId="43" fontId="0" fillId="0" borderId="0" xfId="1" applyFont="1"/>
    <xf numFmtId="43" fontId="4" fillId="0" borderId="0" xfId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43" fontId="5" fillId="0" borderId="0" xfId="1" applyFont="1"/>
    <xf numFmtId="43" fontId="24" fillId="14" borderId="22" xfId="1" applyFont="1" applyFill="1" applyBorder="1"/>
    <xf numFmtId="43" fontId="24" fillId="15" borderId="22" xfId="1" applyFont="1" applyFill="1" applyBorder="1" applyAlignment="1"/>
    <xf numFmtId="43" fontId="28" fillId="0" borderId="4" xfId="1" applyFont="1" applyBorder="1" applyAlignment="1">
      <alignment wrapText="1"/>
    </xf>
    <xf numFmtId="43" fontId="11" fillId="0" borderId="0" xfId="1" applyFont="1"/>
    <xf numFmtId="43" fontId="10" fillId="0" borderId="0" xfId="1" applyFont="1" applyAlignment="1">
      <alignment horizontal="left"/>
    </xf>
    <xf numFmtId="43" fontId="5" fillId="0" borderId="0" xfId="1" applyFont="1" applyAlignment="1">
      <alignment horizontal="left"/>
    </xf>
    <xf numFmtId="165" fontId="24" fillId="3" borderId="3" xfId="0" applyNumberFormat="1" applyFont="1" applyFill="1" applyBorder="1" applyAlignment="1">
      <alignment horizontal="center" vertical="center"/>
    </xf>
    <xf numFmtId="44" fontId="34" fillId="17" borderId="22" xfId="2" applyFont="1" applyFill="1" applyBorder="1" applyAlignment="1">
      <alignment horizontal="center" vertical="center"/>
    </xf>
    <xf numFmtId="0" fontId="9" fillId="18" borderId="10" xfId="0" applyFont="1" applyFill="1" applyBorder="1" applyAlignment="1">
      <alignment horizontal="center" vertical="center"/>
    </xf>
    <xf numFmtId="0" fontId="9" fillId="18" borderId="3" xfId="0" applyFont="1" applyFill="1" applyBorder="1" applyAlignment="1">
      <alignment horizontal="center" vertical="center"/>
    </xf>
    <xf numFmtId="0" fontId="9" fillId="18" borderId="4" xfId="0" applyFont="1" applyFill="1" applyBorder="1" applyAlignment="1">
      <alignment horizontal="center" vertical="center"/>
    </xf>
    <xf numFmtId="165" fontId="9" fillId="18" borderId="4" xfId="0" applyNumberFormat="1" applyFont="1" applyFill="1" applyBorder="1" applyAlignment="1">
      <alignment horizontal="center" vertical="center" wrapText="1"/>
    </xf>
    <xf numFmtId="166" fontId="9" fillId="18" borderId="4" xfId="0" applyNumberFormat="1" applyFont="1" applyFill="1" applyBorder="1" applyAlignment="1">
      <alignment horizontal="center" vertical="center"/>
    </xf>
    <xf numFmtId="10" fontId="9" fillId="18" borderId="4" xfId="0" applyNumberFormat="1" applyFont="1" applyFill="1" applyBorder="1" applyAlignment="1">
      <alignment horizontal="center" vertical="center" wrapText="1"/>
    </xf>
    <xf numFmtId="0" fontId="5" fillId="19" borderId="0" xfId="0" applyFont="1" applyFill="1"/>
    <xf numFmtId="0" fontId="24" fillId="19" borderId="22" xfId="0" applyFont="1" applyFill="1" applyBorder="1" applyAlignment="1">
      <alignment horizontal="left" vertical="center"/>
    </xf>
    <xf numFmtId="0" fontId="24" fillId="19" borderId="22" xfId="0" applyFont="1" applyFill="1" applyBorder="1"/>
    <xf numFmtId="43" fontId="24" fillId="19" borderId="22" xfId="1" applyFont="1" applyFill="1" applyBorder="1" applyAlignment="1"/>
    <xf numFmtId="44" fontId="24" fillId="19" borderId="22" xfId="0" applyNumberFormat="1" applyFont="1" applyFill="1" applyBorder="1"/>
    <xf numFmtId="0" fontId="0" fillId="19" borderId="0" xfId="0" applyFill="1"/>
    <xf numFmtId="0" fontId="1" fillId="19" borderId="10" xfId="0" applyFont="1" applyFill="1" applyBorder="1" applyAlignment="1">
      <alignment horizontal="center" vertical="center"/>
    </xf>
    <xf numFmtId="0" fontId="24" fillId="18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8" fillId="2" borderId="12" xfId="0" applyNumberFormat="1" applyFont="1" applyFill="1" applyBorder="1" applyAlignment="1">
      <alignment horizontal="left"/>
    </xf>
    <xf numFmtId="0" fontId="1" fillId="0" borderId="0" xfId="0" applyFont="1" applyAlignment="1">
      <alignment horizontal="left" wrapText="1"/>
    </xf>
    <xf numFmtId="164" fontId="8" fillId="2" borderId="11" xfId="0" applyNumberFormat="1" applyFont="1" applyFill="1" applyBorder="1" applyAlignment="1">
      <alignment horizontal="left"/>
    </xf>
    <xf numFmtId="0" fontId="5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167" fontId="5" fillId="0" borderId="0" xfId="0" applyNumberFormat="1" applyFont="1" applyAlignment="1">
      <alignment horizontal="left" wrapText="1"/>
    </xf>
    <xf numFmtId="0" fontId="26" fillId="0" borderId="10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165" fontId="26" fillId="0" borderId="4" xfId="0" applyNumberFormat="1" applyFont="1" applyBorder="1" applyAlignment="1">
      <alignment horizontal="center" vertical="center" wrapText="1"/>
    </xf>
    <xf numFmtId="166" fontId="26" fillId="0" borderId="4" xfId="0" applyNumberFormat="1" applyFont="1" applyBorder="1" applyAlignment="1">
      <alignment horizontal="center" vertical="center"/>
    </xf>
    <xf numFmtId="10" fontId="26" fillId="0" borderId="4" xfId="0" applyNumberFormat="1" applyFont="1" applyBorder="1" applyAlignment="1">
      <alignment horizontal="center" vertical="center"/>
    </xf>
    <xf numFmtId="165" fontId="26" fillId="0" borderId="4" xfId="0" applyNumberFormat="1" applyFont="1" applyBorder="1" applyAlignment="1">
      <alignment horizontal="center" vertical="center"/>
    </xf>
    <xf numFmtId="0" fontId="27" fillId="0" borderId="0" xfId="0" applyFont="1"/>
    <xf numFmtId="0" fontId="27" fillId="17" borderId="22" xfId="0" applyFont="1" applyFill="1" applyBorder="1" applyAlignment="1">
      <alignment horizontal="center" vertical="center"/>
    </xf>
    <xf numFmtId="0" fontId="27" fillId="17" borderId="22" xfId="0" applyFont="1" applyFill="1" applyBorder="1" applyAlignment="1">
      <alignment horizontal="left" vertical="center" wrapText="1"/>
    </xf>
    <xf numFmtId="0" fontId="27" fillId="17" borderId="22" xfId="0" applyFont="1" applyFill="1" applyBorder="1" applyAlignment="1">
      <alignment horizontal="center" vertical="center" wrapText="1"/>
    </xf>
    <xf numFmtId="43" fontId="27" fillId="17" borderId="22" xfId="1" applyFont="1" applyFill="1" applyBorder="1" applyAlignment="1">
      <alignment horizontal="center" vertical="center"/>
    </xf>
    <xf numFmtId="44" fontId="27" fillId="17" borderId="22" xfId="2" applyFont="1" applyFill="1" applyBorder="1" applyAlignment="1">
      <alignment horizontal="center" vertical="center"/>
    </xf>
    <xf numFmtId="0" fontId="21" fillId="0" borderId="0" xfId="0" applyFont="1"/>
    <xf numFmtId="0" fontId="31" fillId="0" borderId="3" xfId="0" applyFont="1" applyBorder="1" applyAlignment="1">
      <alignment horizontal="center" vertical="center" wrapText="1"/>
    </xf>
    <xf numFmtId="0" fontId="38" fillId="0" borderId="0" xfId="0" applyFont="1"/>
    <xf numFmtId="164" fontId="36" fillId="0" borderId="0" xfId="0" applyNumberFormat="1" applyFont="1" applyAlignment="1">
      <alignment horizontal="center" vertical="center"/>
    </xf>
    <xf numFmtId="44" fontId="38" fillId="0" borderId="0" xfId="2" applyFont="1" applyAlignment="1">
      <alignment horizontal="center" vertical="center"/>
    </xf>
    <xf numFmtId="44" fontId="38" fillId="0" borderId="0" xfId="2" applyFont="1"/>
    <xf numFmtId="0" fontId="37" fillId="0" borderId="0" xfId="0" applyFont="1" applyAlignment="1">
      <alignment vertical="center"/>
    </xf>
    <xf numFmtId="10" fontId="1" fillId="20" borderId="4" xfId="0" applyNumberFormat="1" applyFont="1" applyFill="1" applyBorder="1"/>
    <xf numFmtId="10" fontId="14" fillId="20" borderId="4" xfId="0" applyNumberFormat="1" applyFont="1" applyFill="1" applyBorder="1"/>
    <xf numFmtId="0" fontId="14" fillId="20" borderId="4" xfId="0" applyFont="1" applyFill="1" applyBorder="1"/>
    <xf numFmtId="165" fontId="1" fillId="20" borderId="4" xfId="0" applyNumberFormat="1" applyFont="1" applyFill="1" applyBorder="1"/>
    <xf numFmtId="0" fontId="12" fillId="0" borderId="17" xfId="0" applyFont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0" fontId="12" fillId="0" borderId="17" xfId="0" applyFont="1" applyBorder="1" applyAlignment="1">
      <alignment horizontal="left" vertical="center" wrapText="1"/>
    </xf>
    <xf numFmtId="0" fontId="39" fillId="0" borderId="22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40" fillId="0" borderId="2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13" xfId="0" applyFont="1" applyBorder="1"/>
    <xf numFmtId="0" fontId="35" fillId="0" borderId="0" xfId="0" applyFont="1"/>
    <xf numFmtId="164" fontId="4" fillId="0" borderId="21" xfId="0" applyNumberFormat="1" applyFont="1" applyBorder="1" applyAlignment="1">
      <alignment vertical="center"/>
    </xf>
    <xf numFmtId="165" fontId="1" fillId="21" borderId="4" xfId="0" applyNumberFormat="1" applyFont="1" applyFill="1" applyBorder="1" applyAlignment="1" applyProtection="1">
      <alignment horizontal="center" vertical="center" wrapText="1"/>
      <protection locked="0"/>
    </xf>
    <xf numFmtId="165" fontId="28" fillId="21" borderId="4" xfId="0" applyNumberFormat="1" applyFont="1" applyFill="1" applyBorder="1" applyAlignment="1" applyProtection="1">
      <alignment horizontal="center" vertical="center" wrapText="1"/>
      <protection locked="0"/>
    </xf>
    <xf numFmtId="165" fontId="26" fillId="21" borderId="4" xfId="0" applyNumberFormat="1" applyFont="1" applyFill="1" applyBorder="1" applyAlignment="1" applyProtection="1">
      <alignment horizontal="center" vertical="center" wrapText="1"/>
      <protection locked="0"/>
    </xf>
    <xf numFmtId="10" fontId="1" fillId="21" borderId="4" xfId="0" applyNumberFormat="1" applyFont="1" applyFill="1" applyBorder="1" applyAlignment="1" applyProtection="1">
      <alignment horizontal="center" vertical="center"/>
      <protection locked="0"/>
    </xf>
    <xf numFmtId="10" fontId="22" fillId="21" borderId="4" xfId="0" quotePrefix="1" applyNumberFormat="1" applyFont="1" applyFill="1" applyBorder="1" applyAlignment="1" applyProtection="1">
      <alignment horizontal="center" vertical="center"/>
      <protection locked="0"/>
    </xf>
    <xf numFmtId="10" fontId="28" fillId="21" borderId="4" xfId="0" applyNumberFormat="1" applyFont="1" applyFill="1" applyBorder="1" applyAlignment="1" applyProtection="1">
      <alignment horizontal="center" vertical="center"/>
      <protection locked="0"/>
    </xf>
    <xf numFmtId="10" fontId="26" fillId="21" borderId="4" xfId="0" applyNumberFormat="1" applyFont="1" applyFill="1" applyBorder="1" applyAlignment="1" applyProtection="1">
      <alignment horizontal="center" vertical="center"/>
      <protection locked="0"/>
    </xf>
    <xf numFmtId="165" fontId="31" fillId="21" borderId="4" xfId="0" applyNumberFormat="1" applyFont="1" applyFill="1" applyBorder="1" applyAlignment="1" applyProtection="1">
      <alignment horizontal="center" vertical="center" wrapText="1"/>
      <protection locked="0"/>
    </xf>
    <xf numFmtId="10" fontId="31" fillId="21" borderId="4" xfId="0" applyNumberFormat="1" applyFont="1" applyFill="1" applyBorder="1" applyAlignment="1" applyProtection="1">
      <alignment horizontal="center" vertical="center"/>
      <protection locked="0"/>
    </xf>
    <xf numFmtId="10" fontId="1" fillId="6" borderId="4" xfId="0" applyNumberFormat="1" applyFont="1" applyFill="1" applyBorder="1" applyProtection="1">
      <protection locked="0"/>
    </xf>
    <xf numFmtId="10" fontId="1" fillId="7" borderId="4" xfId="0" applyNumberFormat="1" applyFont="1" applyFill="1" applyBorder="1" applyProtection="1">
      <protection locked="0"/>
    </xf>
    <xf numFmtId="10" fontId="1" fillId="8" borderId="4" xfId="0" applyNumberFormat="1" applyFont="1" applyFill="1" applyBorder="1" applyProtection="1">
      <protection locked="0"/>
    </xf>
    <xf numFmtId="10" fontId="1" fillId="9" borderId="4" xfId="0" applyNumberFormat="1" applyFont="1" applyFill="1" applyBorder="1" applyProtection="1">
      <protection locked="0"/>
    </xf>
    <xf numFmtId="10" fontId="1" fillId="10" borderId="4" xfId="0" applyNumberFormat="1" applyFont="1" applyFill="1" applyBorder="1" applyProtection="1">
      <protection locked="0"/>
    </xf>
    <xf numFmtId="10" fontId="1" fillId="11" borderId="4" xfId="0" applyNumberFormat="1" applyFont="1" applyFill="1" applyBorder="1" applyProtection="1">
      <protection locked="0"/>
    </xf>
    <xf numFmtId="10" fontId="1" fillId="4" borderId="4" xfId="0" applyNumberFormat="1" applyFont="1" applyFill="1" applyBorder="1" applyProtection="1">
      <protection locked="0"/>
    </xf>
    <xf numFmtId="10" fontId="1" fillId="12" borderId="4" xfId="0" applyNumberFormat="1" applyFont="1" applyFill="1" applyBorder="1" applyProtection="1">
      <protection locked="0"/>
    </xf>
    <xf numFmtId="10" fontId="24" fillId="22" borderId="4" xfId="0" applyNumberFormat="1" applyFont="1" applyFill="1" applyBorder="1" applyProtection="1">
      <protection locked="0"/>
    </xf>
    <xf numFmtId="10" fontId="24" fillId="23" borderId="4" xfId="0" applyNumberFormat="1" applyFont="1" applyFill="1" applyBorder="1" applyProtection="1">
      <protection locked="0"/>
    </xf>
    <xf numFmtId="10" fontId="24" fillId="24" borderId="4" xfId="0" applyNumberFormat="1" applyFont="1" applyFill="1" applyBorder="1" applyProtection="1">
      <protection locked="0"/>
    </xf>
    <xf numFmtId="10" fontId="24" fillId="25" borderId="4" xfId="0" applyNumberFormat="1" applyFont="1" applyFill="1" applyBorder="1" applyProtection="1">
      <protection locked="0"/>
    </xf>
    <xf numFmtId="10" fontId="24" fillId="26" borderId="4" xfId="0" applyNumberFormat="1" applyFont="1" applyFill="1" applyBorder="1" applyProtection="1">
      <protection locked="0"/>
    </xf>
    <xf numFmtId="10" fontId="24" fillId="27" borderId="4" xfId="0" applyNumberFormat="1" applyFont="1" applyFill="1" applyBorder="1" applyProtection="1">
      <protection locked="0"/>
    </xf>
    <xf numFmtId="10" fontId="24" fillId="28" borderId="4" xfId="0" applyNumberFormat="1" applyFont="1" applyFill="1" applyBorder="1" applyProtection="1">
      <protection locked="0"/>
    </xf>
    <xf numFmtId="10" fontId="24" fillId="29" borderId="4" xfId="0" applyNumberFormat="1" applyFont="1" applyFill="1" applyBorder="1" applyProtection="1">
      <protection locked="0"/>
    </xf>
    <xf numFmtId="10" fontId="24" fillId="7" borderId="4" xfId="0" applyNumberFormat="1" applyFont="1" applyFill="1" applyBorder="1" applyProtection="1">
      <protection locked="0"/>
    </xf>
    <xf numFmtId="0" fontId="1" fillId="0" borderId="2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9" fillId="18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17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165" fontId="8" fillId="2" borderId="22" xfId="0" applyNumberFormat="1" applyFont="1" applyFill="1" applyBorder="1" applyAlignment="1">
      <alignment horizontal="center" vertical="center" wrapText="1"/>
    </xf>
    <xf numFmtId="166" fontId="8" fillId="2" borderId="22" xfId="0" applyNumberFormat="1" applyFont="1" applyFill="1" applyBorder="1" applyAlignment="1">
      <alignment horizontal="center" vertical="center"/>
    </xf>
    <xf numFmtId="10" fontId="8" fillId="2" borderId="22" xfId="0" applyNumberFormat="1" applyFont="1" applyFill="1" applyBorder="1" applyAlignment="1">
      <alignment horizontal="center" vertical="center" wrapText="1"/>
    </xf>
    <xf numFmtId="164" fontId="8" fillId="2" borderId="22" xfId="0" applyNumberFormat="1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/>
    </xf>
    <xf numFmtId="165" fontId="9" fillId="18" borderId="22" xfId="0" applyNumberFormat="1" applyFont="1" applyFill="1" applyBorder="1" applyAlignment="1">
      <alignment horizontal="center" vertical="center" wrapText="1"/>
    </xf>
    <xf numFmtId="166" fontId="9" fillId="18" borderId="22" xfId="0" applyNumberFormat="1" applyFont="1" applyFill="1" applyBorder="1" applyAlignment="1">
      <alignment horizontal="center" vertical="center"/>
    </xf>
    <xf numFmtId="10" fontId="9" fillId="18" borderId="22" xfId="0" applyNumberFormat="1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 wrapText="1"/>
    </xf>
    <xf numFmtId="166" fontId="1" fillId="0" borderId="22" xfId="0" applyNumberFormat="1" applyFont="1" applyBorder="1" applyAlignment="1">
      <alignment horizontal="center" vertical="center"/>
    </xf>
    <xf numFmtId="10" fontId="1" fillId="0" borderId="22" xfId="0" applyNumberFormat="1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165" fontId="28" fillId="0" borderId="22" xfId="0" applyNumberFormat="1" applyFont="1" applyBorder="1" applyAlignment="1">
      <alignment horizontal="center" vertical="center" wrapText="1"/>
    </xf>
    <xf numFmtId="166" fontId="28" fillId="0" borderId="22" xfId="0" applyNumberFormat="1" applyFont="1" applyBorder="1" applyAlignment="1">
      <alignment horizontal="center" vertical="center"/>
    </xf>
    <xf numFmtId="10" fontId="28" fillId="0" borderId="22" xfId="0" applyNumberFormat="1" applyFont="1" applyBorder="1" applyAlignment="1">
      <alignment horizontal="center" vertical="center"/>
    </xf>
    <xf numFmtId="165" fontId="28" fillId="0" borderId="22" xfId="0" applyNumberFormat="1" applyFont="1" applyBorder="1" applyAlignment="1">
      <alignment horizontal="center" vertical="center"/>
    </xf>
    <xf numFmtId="0" fontId="26" fillId="17" borderId="22" xfId="0" applyFont="1" applyFill="1" applyBorder="1" applyAlignment="1">
      <alignment horizontal="center" vertical="center"/>
    </xf>
    <xf numFmtId="165" fontId="26" fillId="17" borderId="22" xfId="0" applyNumberFormat="1" applyFont="1" applyFill="1" applyBorder="1" applyAlignment="1">
      <alignment horizontal="center" vertical="center" wrapText="1"/>
    </xf>
    <xf numFmtId="166" fontId="26" fillId="17" borderId="22" xfId="0" applyNumberFormat="1" applyFont="1" applyFill="1" applyBorder="1" applyAlignment="1">
      <alignment horizontal="center" vertical="center"/>
    </xf>
    <xf numFmtId="10" fontId="26" fillId="17" borderId="22" xfId="0" applyNumberFormat="1" applyFont="1" applyFill="1" applyBorder="1" applyAlignment="1">
      <alignment horizontal="center" vertical="center"/>
    </xf>
    <xf numFmtId="165" fontId="26" fillId="17" borderId="22" xfId="0" applyNumberFormat="1" applyFont="1" applyFill="1" applyBorder="1" applyAlignment="1">
      <alignment horizontal="center" vertical="center"/>
    </xf>
    <xf numFmtId="0" fontId="24" fillId="18" borderId="22" xfId="0" applyFont="1" applyFill="1" applyBorder="1" applyAlignment="1">
      <alignment horizontal="center" vertical="center"/>
    </xf>
    <xf numFmtId="0" fontId="24" fillId="3" borderId="22" xfId="0" applyFont="1" applyFill="1" applyBorder="1" applyAlignment="1">
      <alignment horizontal="center" vertical="center"/>
    </xf>
    <xf numFmtId="10" fontId="9" fillId="3" borderId="22" xfId="0" applyNumberFormat="1" applyFont="1" applyFill="1" applyBorder="1" applyAlignment="1">
      <alignment horizontal="center" vertical="center" wrapText="1"/>
    </xf>
    <xf numFmtId="165" fontId="9" fillId="3" borderId="22" xfId="0" applyNumberFormat="1" applyFont="1" applyFill="1" applyBorder="1" applyAlignment="1">
      <alignment horizontal="center" vertical="center" wrapText="1"/>
    </xf>
    <xf numFmtId="165" fontId="24" fillId="3" borderId="22" xfId="0" applyNumberFormat="1" applyFont="1" applyFill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165" fontId="31" fillId="0" borderId="22" xfId="0" applyNumberFormat="1" applyFont="1" applyBorder="1" applyAlignment="1">
      <alignment horizontal="center" vertical="center" wrapText="1"/>
    </xf>
    <xf numFmtId="166" fontId="31" fillId="0" borderId="22" xfId="0" applyNumberFormat="1" applyFont="1" applyBorder="1" applyAlignment="1">
      <alignment horizontal="center" vertical="center"/>
    </xf>
    <xf numFmtId="10" fontId="31" fillId="0" borderId="22" xfId="0" applyNumberFormat="1" applyFont="1" applyBorder="1" applyAlignment="1">
      <alignment horizontal="center" vertical="center"/>
    </xf>
    <xf numFmtId="165" fontId="31" fillId="0" borderId="22" xfId="0" applyNumberFormat="1" applyFont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166" fontId="9" fillId="3" borderId="22" xfId="0" applyNumberFormat="1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165" fontId="26" fillId="0" borderId="22" xfId="0" applyNumberFormat="1" applyFont="1" applyBorder="1" applyAlignment="1">
      <alignment horizontal="center" vertical="center" wrapText="1"/>
    </xf>
    <xf numFmtId="166" fontId="26" fillId="0" borderId="22" xfId="0" applyNumberFormat="1" applyFont="1" applyBorder="1" applyAlignment="1">
      <alignment horizontal="center" vertical="center"/>
    </xf>
    <xf numFmtId="10" fontId="26" fillId="0" borderId="22" xfId="0" applyNumberFormat="1" applyFont="1" applyBorder="1" applyAlignment="1">
      <alignment horizontal="center" vertical="center"/>
    </xf>
    <xf numFmtId="165" fontId="26" fillId="0" borderId="22" xfId="0" applyNumberFormat="1" applyFont="1" applyBorder="1" applyAlignment="1">
      <alignment horizontal="center" vertical="center"/>
    </xf>
    <xf numFmtId="165" fontId="31" fillId="0" borderId="22" xfId="0" applyNumberFormat="1" applyFont="1" applyBorder="1" applyAlignment="1" applyProtection="1">
      <alignment horizontal="center" vertical="center" wrapText="1"/>
      <protection locked="0"/>
    </xf>
    <xf numFmtId="0" fontId="31" fillId="0" borderId="22" xfId="0" applyFont="1" applyBorder="1" applyAlignment="1">
      <alignment horizontal="center" vertical="center" wrapText="1"/>
    </xf>
    <xf numFmtId="164" fontId="8" fillId="2" borderId="22" xfId="0" applyNumberFormat="1" applyFont="1" applyFill="1" applyBorder="1" applyAlignment="1">
      <alignment horizontal="left"/>
    </xf>
    <xf numFmtId="0" fontId="8" fillId="2" borderId="22" xfId="0" applyFont="1" applyFill="1" applyBorder="1" applyAlignment="1">
      <alignment wrapText="1"/>
    </xf>
    <xf numFmtId="10" fontId="8" fillId="2" borderId="22" xfId="0" applyNumberFormat="1" applyFont="1" applyFill="1" applyBorder="1" applyAlignment="1">
      <alignment horizontal="center" vertical="center"/>
    </xf>
    <xf numFmtId="164" fontId="8" fillId="2" borderId="22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left" wrapText="1"/>
    </xf>
    <xf numFmtId="0" fontId="0" fillId="0" borderId="22" xfId="0" applyBorder="1"/>
    <xf numFmtId="164" fontId="1" fillId="0" borderId="22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64" fontId="36" fillId="0" borderId="0" xfId="0" applyNumberFormat="1" applyFont="1" applyAlignment="1">
      <alignment horizontal="center" vertical="center"/>
    </xf>
    <xf numFmtId="43" fontId="24" fillId="19" borderId="24" xfId="1" applyFont="1" applyFill="1" applyBorder="1" applyAlignment="1">
      <alignment horizontal="left" vertical="center"/>
    </xf>
    <xf numFmtId="43" fontId="24" fillId="19" borderId="25" xfId="1" applyFont="1" applyFill="1" applyBorder="1" applyAlignment="1">
      <alignment horizontal="left" vertical="center"/>
    </xf>
    <xf numFmtId="167" fontId="23" fillId="0" borderId="0" xfId="0" applyNumberFormat="1" applyFont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166" fontId="23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31" fillId="0" borderId="22" xfId="0" applyFont="1" applyBorder="1" applyAlignment="1">
      <alignment horizontal="left" wrapText="1"/>
    </xf>
    <xf numFmtId="0" fontId="24" fillId="18" borderId="22" xfId="0" applyFont="1" applyFill="1" applyBorder="1" applyAlignment="1">
      <alignment vertical="center" wrapText="1"/>
    </xf>
    <xf numFmtId="0" fontId="31" fillId="0" borderId="22" xfId="0" applyFont="1" applyBorder="1" applyAlignment="1">
      <alignment horizontal="left" vertical="center" wrapText="1"/>
    </xf>
    <xf numFmtId="43" fontId="24" fillId="15" borderId="24" xfId="1" applyFont="1" applyFill="1" applyBorder="1" applyAlignment="1">
      <alignment horizontal="left" vertical="center"/>
    </xf>
    <xf numFmtId="43" fontId="24" fillId="15" borderId="25" xfId="1" applyFont="1" applyFill="1" applyBorder="1" applyAlignment="1">
      <alignment horizontal="left" vertical="center"/>
    </xf>
    <xf numFmtId="0" fontId="24" fillId="3" borderId="22" xfId="0" applyFont="1" applyFill="1" applyBorder="1" applyAlignment="1">
      <alignment vertical="center" wrapText="1"/>
    </xf>
    <xf numFmtId="0" fontId="28" fillId="0" borderId="22" xfId="0" applyFont="1" applyBorder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/>
    </xf>
    <xf numFmtId="0" fontId="0" fillId="0" borderId="0" xfId="0"/>
    <xf numFmtId="0" fontId="4" fillId="0" borderId="44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/>
    </xf>
    <xf numFmtId="0" fontId="4" fillId="0" borderId="46" xfId="0" applyFont="1" applyBorder="1" applyAlignment="1">
      <alignment horizontal="left"/>
    </xf>
    <xf numFmtId="0" fontId="4" fillId="0" borderId="45" xfId="0" applyFont="1" applyBorder="1" applyAlignment="1">
      <alignment horizontal="left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24" fillId="3" borderId="22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1" fillId="0" borderId="2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40" xfId="0" applyFont="1" applyBorder="1" applyAlignment="1">
      <alignment horizontal="left"/>
    </xf>
    <xf numFmtId="0" fontId="4" fillId="0" borderId="41" xfId="0" applyFont="1" applyBorder="1" applyAlignment="1">
      <alignment horizontal="left"/>
    </xf>
    <xf numFmtId="0" fontId="4" fillId="0" borderId="42" xfId="0" applyFont="1" applyBorder="1" applyAlignment="1">
      <alignment horizontal="left"/>
    </xf>
    <xf numFmtId="0" fontId="24" fillId="13" borderId="22" xfId="0" applyFont="1" applyFill="1" applyBorder="1" applyAlignment="1">
      <alignment horizontal="center"/>
    </xf>
    <xf numFmtId="0" fontId="22" fillId="0" borderId="2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3" borderId="22" xfId="0" applyFont="1" applyFill="1" applyBorder="1" applyAlignment="1">
      <alignment vertical="center" wrapText="1"/>
    </xf>
    <xf numFmtId="0" fontId="9" fillId="3" borderId="22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2" xfId="0" applyFont="1" applyBorder="1" applyAlignment="1">
      <alignment horizontal="left" vertical="center" wrapText="1"/>
    </xf>
    <xf numFmtId="0" fontId="23" fillId="0" borderId="33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164" fontId="5" fillId="0" borderId="33" xfId="0" applyNumberFormat="1" applyFont="1" applyBorder="1" applyAlignment="1">
      <alignment horizontal="center" vertical="center"/>
    </xf>
    <xf numFmtId="164" fontId="5" fillId="0" borderId="34" xfId="0" applyNumberFormat="1" applyFont="1" applyBorder="1" applyAlignment="1">
      <alignment horizontal="center" vertical="center"/>
    </xf>
    <xf numFmtId="164" fontId="5" fillId="0" borderId="35" xfId="0" applyNumberFormat="1" applyFont="1" applyBorder="1" applyAlignment="1">
      <alignment horizontal="center" vertical="center"/>
    </xf>
    <xf numFmtId="164" fontId="5" fillId="0" borderId="3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4" fillId="0" borderId="58" xfId="0" applyNumberFormat="1" applyFont="1" applyBorder="1" applyAlignment="1">
      <alignment horizontal="center" vertical="center"/>
    </xf>
    <xf numFmtId="164" fontId="4" fillId="0" borderId="57" xfId="0" applyNumberFormat="1" applyFont="1" applyBorder="1" applyAlignment="1">
      <alignment horizontal="center" vertical="center"/>
    </xf>
    <xf numFmtId="164" fontId="4" fillId="0" borderId="59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left" vertical="center"/>
    </xf>
    <xf numFmtId="0" fontId="9" fillId="18" borderId="22" xfId="0" applyFont="1" applyFill="1" applyBorder="1" applyAlignment="1">
      <alignment vertical="center" wrapText="1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0" xfId="0" applyFont="1" applyBorder="1" applyAlignment="1">
      <alignment horizontal="right"/>
    </xf>
    <xf numFmtId="0" fontId="5" fillId="0" borderId="31" xfId="0" applyFont="1" applyBorder="1" applyAlignment="1">
      <alignment horizontal="right"/>
    </xf>
    <xf numFmtId="0" fontId="5" fillId="0" borderId="32" xfId="0" applyFont="1" applyBorder="1" applyAlignment="1">
      <alignment horizontal="righ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10" fontId="4" fillId="0" borderId="14" xfId="0" applyNumberFormat="1" applyFont="1" applyBorder="1" applyAlignment="1">
      <alignment horizontal="center" vertical="center"/>
    </xf>
    <xf numFmtId="10" fontId="4" fillId="0" borderId="15" xfId="0" applyNumberFormat="1" applyFont="1" applyBorder="1" applyAlignment="1">
      <alignment horizontal="center" vertical="center"/>
    </xf>
    <xf numFmtId="10" fontId="4" fillId="0" borderId="1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164" fontId="44" fillId="0" borderId="49" xfId="3" applyNumberFormat="1" applyFont="1" applyBorder="1" applyAlignment="1">
      <alignment horizontal="center" vertical="center"/>
    </xf>
    <xf numFmtId="164" fontId="45" fillId="0" borderId="50" xfId="0" applyNumberFormat="1" applyFont="1" applyBorder="1" applyAlignment="1">
      <alignment horizontal="center" vertical="center"/>
    </xf>
    <xf numFmtId="164" fontId="45" fillId="0" borderId="51" xfId="0" applyNumberFormat="1" applyFont="1" applyBorder="1" applyAlignment="1">
      <alignment horizontal="center" vertical="center"/>
    </xf>
    <xf numFmtId="164" fontId="45" fillId="0" borderId="52" xfId="0" applyNumberFormat="1" applyFont="1" applyBorder="1" applyAlignment="1">
      <alignment horizontal="center" vertical="center"/>
    </xf>
    <xf numFmtId="164" fontId="45" fillId="0" borderId="21" xfId="0" applyNumberFormat="1" applyFont="1" applyBorder="1" applyAlignment="1">
      <alignment horizontal="center" vertical="center"/>
    </xf>
    <xf numFmtId="164" fontId="45" fillId="0" borderId="53" xfId="0" applyNumberFormat="1" applyFont="1" applyBorder="1" applyAlignment="1">
      <alignment horizontal="center" vertical="center"/>
    </xf>
    <xf numFmtId="164" fontId="45" fillId="0" borderId="54" xfId="0" applyNumberFormat="1" applyFont="1" applyBorder="1" applyAlignment="1">
      <alignment horizontal="center" vertical="center"/>
    </xf>
    <xf numFmtId="164" fontId="45" fillId="0" borderId="55" xfId="0" applyNumberFormat="1" applyFont="1" applyBorder="1" applyAlignment="1">
      <alignment horizontal="center" vertical="center"/>
    </xf>
    <xf numFmtId="164" fontId="45" fillId="0" borderId="56" xfId="0" applyNumberFormat="1" applyFont="1" applyBorder="1" applyAlignment="1">
      <alignment horizontal="center" vertical="center"/>
    </xf>
    <xf numFmtId="44" fontId="5" fillId="16" borderId="26" xfId="2" applyFont="1" applyFill="1" applyBorder="1" applyAlignment="1">
      <alignment horizontal="center" vertical="center"/>
    </xf>
    <xf numFmtId="44" fontId="5" fillId="16" borderId="28" xfId="2" applyFont="1" applyFill="1" applyBorder="1" applyAlignment="1">
      <alignment horizontal="center" vertical="center"/>
    </xf>
    <xf numFmtId="44" fontId="5" fillId="16" borderId="27" xfId="2" applyFont="1" applyFill="1" applyBorder="1" applyAlignment="1">
      <alignment horizontal="center" vertical="center"/>
    </xf>
    <xf numFmtId="0" fontId="26" fillId="17" borderId="22" xfId="0" applyFont="1" applyFill="1" applyBorder="1" applyAlignment="1">
      <alignment horizontal="left" vertical="center" wrapText="1"/>
    </xf>
    <xf numFmtId="0" fontId="5" fillId="16" borderId="26" xfId="0" applyFont="1" applyFill="1" applyBorder="1" applyAlignment="1">
      <alignment horizontal="center" vertical="center"/>
    </xf>
    <xf numFmtId="0" fontId="5" fillId="16" borderId="28" xfId="0" applyFont="1" applyFill="1" applyBorder="1" applyAlignment="1">
      <alignment horizontal="center" vertical="center"/>
    </xf>
    <xf numFmtId="0" fontId="5" fillId="16" borderId="27" xfId="0" applyFont="1" applyFill="1" applyBorder="1" applyAlignment="1">
      <alignment horizontal="center" vertical="center"/>
    </xf>
    <xf numFmtId="0" fontId="23" fillId="16" borderId="26" xfId="0" applyFont="1" applyFill="1" applyBorder="1" applyAlignment="1">
      <alignment horizontal="center" vertical="center"/>
    </xf>
    <xf numFmtId="0" fontId="23" fillId="16" borderId="28" xfId="0" applyFont="1" applyFill="1" applyBorder="1" applyAlignment="1">
      <alignment horizontal="center" vertical="center"/>
    </xf>
    <xf numFmtId="0" fontId="23" fillId="16" borderId="27" xfId="0" applyFont="1" applyFill="1" applyBorder="1" applyAlignment="1">
      <alignment horizontal="center" vertical="center"/>
    </xf>
    <xf numFmtId="0" fontId="23" fillId="16" borderId="26" xfId="0" applyFont="1" applyFill="1" applyBorder="1" applyAlignment="1">
      <alignment horizontal="left" vertical="center" wrapText="1"/>
    </xf>
    <xf numFmtId="0" fontId="23" fillId="16" borderId="28" xfId="0" applyFont="1" applyFill="1" applyBorder="1" applyAlignment="1">
      <alignment horizontal="left" vertical="center" wrapText="1"/>
    </xf>
    <xf numFmtId="0" fontId="23" fillId="16" borderId="27" xfId="0" applyFont="1" applyFill="1" applyBorder="1" applyAlignment="1">
      <alignment horizontal="left" vertical="center" wrapText="1"/>
    </xf>
    <xf numFmtId="0" fontId="23" fillId="16" borderId="26" xfId="0" applyFont="1" applyFill="1" applyBorder="1" applyAlignment="1">
      <alignment horizontal="center" vertical="center" wrapText="1"/>
    </xf>
    <xf numFmtId="0" fontId="23" fillId="16" borderId="28" xfId="0" applyFont="1" applyFill="1" applyBorder="1" applyAlignment="1">
      <alignment horizontal="center" vertical="center" wrapText="1"/>
    </xf>
    <xf numFmtId="0" fontId="23" fillId="16" borderId="27" xfId="0" applyFont="1" applyFill="1" applyBorder="1" applyAlignment="1">
      <alignment horizontal="center" vertical="center" wrapText="1"/>
    </xf>
    <xf numFmtId="43" fontId="5" fillId="16" borderId="26" xfId="1" applyFont="1" applyFill="1" applyBorder="1" applyAlignment="1">
      <alignment horizontal="center" vertical="center"/>
    </xf>
    <xf numFmtId="43" fontId="5" fillId="16" borderId="28" xfId="1" applyFont="1" applyFill="1" applyBorder="1" applyAlignment="1">
      <alignment horizontal="center" vertical="center"/>
    </xf>
    <xf numFmtId="43" fontId="5" fillId="16" borderId="27" xfId="1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41" fillId="0" borderId="0" xfId="0" applyFont="1"/>
    <xf numFmtId="0" fontId="4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left" vertical="center"/>
    </xf>
    <xf numFmtId="165" fontId="14" fillId="7" borderId="1" xfId="0" applyNumberFormat="1" applyFont="1" applyFill="1" applyBorder="1" applyAlignment="1">
      <alignment horizontal="center"/>
    </xf>
    <xf numFmtId="0" fontId="3" fillId="0" borderId="3" xfId="0" applyFont="1" applyBorder="1"/>
    <xf numFmtId="165" fontId="14" fillId="4" borderId="1" xfId="0" applyNumberFormat="1" applyFont="1" applyFill="1" applyBorder="1" applyAlignment="1">
      <alignment horizontal="center"/>
    </xf>
    <xf numFmtId="165" fontId="14" fillId="11" borderId="1" xfId="0" applyNumberFormat="1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/>
    </xf>
    <xf numFmtId="165" fontId="14" fillId="12" borderId="1" xfId="0" applyNumberFormat="1" applyFont="1" applyFill="1" applyBorder="1" applyAlignment="1">
      <alignment horizontal="center"/>
    </xf>
    <xf numFmtId="165" fontId="14" fillId="10" borderId="1" xfId="0" applyNumberFormat="1" applyFont="1" applyFill="1" applyBorder="1" applyAlignment="1">
      <alignment horizontal="center"/>
    </xf>
    <xf numFmtId="165" fontId="14" fillId="8" borderId="1" xfId="0" applyNumberFormat="1" applyFont="1" applyFill="1" applyBorder="1" applyAlignment="1">
      <alignment horizontal="center"/>
    </xf>
    <xf numFmtId="165" fontId="14" fillId="20" borderId="1" xfId="0" applyNumberFormat="1" applyFont="1" applyFill="1" applyBorder="1" applyAlignment="1">
      <alignment horizontal="center"/>
    </xf>
    <xf numFmtId="0" fontId="3" fillId="19" borderId="3" xfId="0" applyFont="1" applyFill="1" applyBorder="1"/>
    <xf numFmtId="10" fontId="1" fillId="20" borderId="17" xfId="0" applyNumberFormat="1" applyFont="1" applyFill="1" applyBorder="1" applyAlignment="1">
      <alignment horizontal="center" vertical="center"/>
    </xf>
    <xf numFmtId="0" fontId="3" fillId="19" borderId="18" xfId="0" applyFont="1" applyFill="1" applyBorder="1"/>
    <xf numFmtId="165" fontId="1" fillId="20" borderId="17" xfId="0" applyNumberFormat="1" applyFont="1" applyFill="1" applyBorder="1" applyAlignment="1">
      <alignment horizontal="center" vertical="center"/>
    </xf>
    <xf numFmtId="165" fontId="14" fillId="9" borderId="1" xfId="0" applyNumberFormat="1" applyFont="1" applyFill="1" applyBorder="1" applyAlignment="1">
      <alignment horizontal="center"/>
    </xf>
    <xf numFmtId="165" fontId="1" fillId="6" borderId="1" xfId="0" applyNumberFormat="1" applyFont="1" applyFill="1" applyBorder="1" applyAlignment="1">
      <alignment horizontal="center"/>
    </xf>
    <xf numFmtId="0" fontId="13" fillId="20" borderId="47" xfId="0" applyFont="1" applyFill="1" applyBorder="1" applyAlignment="1">
      <alignment horizontal="center" vertical="center"/>
    </xf>
    <xf numFmtId="0" fontId="3" fillId="19" borderId="48" xfId="0" applyFont="1" applyFill="1" applyBorder="1"/>
    <xf numFmtId="0" fontId="3" fillId="19" borderId="19" xfId="0" applyFont="1" applyFill="1" applyBorder="1"/>
    <xf numFmtId="0" fontId="3" fillId="19" borderId="20" xfId="0" applyFont="1" applyFill="1" applyBorder="1"/>
    <xf numFmtId="169" fontId="13" fillId="20" borderId="17" xfId="0" applyNumberFormat="1" applyFont="1" applyFill="1" applyBorder="1" applyAlignment="1">
      <alignment horizontal="center" vertical="center"/>
    </xf>
    <xf numFmtId="165" fontId="1" fillId="2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164" fontId="5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3" fillId="0" borderId="2" xfId="0" applyFont="1" applyBorder="1"/>
    <xf numFmtId="164" fontId="4" fillId="0" borderId="21" xfId="0" applyNumberFormat="1" applyFont="1" applyBorder="1" applyAlignment="1">
      <alignment horizontal="left" vertical="center"/>
    </xf>
    <xf numFmtId="164" fontId="5" fillId="0" borderId="2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168" fontId="17" fillId="5" borderId="17" xfId="0" applyNumberFormat="1" applyFont="1" applyFill="1" applyBorder="1" applyAlignment="1">
      <alignment horizontal="center" vertical="center"/>
    </xf>
    <xf numFmtId="0" fontId="3" fillId="0" borderId="18" xfId="0" applyFont="1" applyBorder="1"/>
    <xf numFmtId="0" fontId="9" fillId="3" borderId="1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left" vertical="center" wrapText="1"/>
    </xf>
    <xf numFmtId="0" fontId="31" fillId="0" borderId="2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31" fillId="0" borderId="1" xfId="0" applyFont="1" applyBorder="1" applyAlignment="1">
      <alignment horizontal="left" wrapText="1"/>
    </xf>
    <xf numFmtId="0" fontId="31" fillId="0" borderId="2" xfId="0" applyFont="1" applyBorder="1" applyAlignment="1">
      <alignment horizontal="left" wrapText="1"/>
    </xf>
    <xf numFmtId="0" fontId="31" fillId="0" borderId="3" xfId="0" applyFont="1" applyBorder="1" applyAlignment="1">
      <alignment horizontal="left" wrapText="1"/>
    </xf>
    <xf numFmtId="0" fontId="24" fillId="18" borderId="1" xfId="0" applyFont="1" applyFill="1" applyBorder="1" applyAlignment="1">
      <alignment vertical="center" wrapText="1"/>
    </xf>
    <xf numFmtId="0" fontId="24" fillId="18" borderId="2" xfId="0" applyFont="1" applyFill="1" applyBorder="1" applyAlignment="1">
      <alignment vertical="center" wrapText="1"/>
    </xf>
    <xf numFmtId="0" fontId="24" fillId="18" borderId="3" xfId="0" applyFont="1" applyFill="1" applyBorder="1" applyAlignment="1">
      <alignment vertical="center" wrapText="1"/>
    </xf>
    <xf numFmtId="0" fontId="26" fillId="0" borderId="1" xfId="0" applyFont="1" applyBorder="1" applyAlignment="1">
      <alignment horizontal="left" wrapText="1"/>
    </xf>
    <xf numFmtId="0" fontId="26" fillId="0" borderId="2" xfId="0" applyFont="1" applyBorder="1" applyAlignment="1">
      <alignment horizontal="left" wrapText="1"/>
    </xf>
    <xf numFmtId="0" fontId="26" fillId="0" borderId="3" xfId="0" applyFont="1" applyBorder="1" applyAlignment="1">
      <alignment horizontal="left" wrapText="1"/>
    </xf>
    <xf numFmtId="0" fontId="24" fillId="3" borderId="1" xfId="0" applyFont="1" applyFill="1" applyBorder="1" applyAlignment="1">
      <alignment vertical="center" wrapText="1"/>
    </xf>
    <xf numFmtId="0" fontId="24" fillId="3" borderId="2" xfId="0" applyFont="1" applyFill="1" applyBorder="1" applyAlignment="1">
      <alignment vertical="center" wrapText="1"/>
    </xf>
    <xf numFmtId="0" fontId="24" fillId="3" borderId="3" xfId="0" applyFont="1" applyFill="1" applyBorder="1" applyAlignment="1">
      <alignment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 vertical="center"/>
    </xf>
    <xf numFmtId="0" fontId="24" fillId="3" borderId="2" xfId="0" applyFont="1" applyFill="1" applyBorder="1" applyAlignment="1">
      <alignment horizontal="left" vertical="center"/>
    </xf>
    <xf numFmtId="0" fontId="24" fillId="3" borderId="3" xfId="0" applyFont="1" applyFill="1" applyBorder="1" applyAlignment="1">
      <alignment horizontal="left" vertical="center"/>
    </xf>
    <xf numFmtId="0" fontId="28" fillId="0" borderId="29" xfId="0" applyFont="1" applyBorder="1" applyAlignment="1">
      <alignment horizontal="left" vertical="center" wrapText="1"/>
    </xf>
    <xf numFmtId="0" fontId="28" fillId="0" borderId="39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6" fillId="17" borderId="1" xfId="0" applyFont="1" applyFill="1" applyBorder="1" applyAlignment="1">
      <alignment horizontal="left" vertical="center" wrapText="1"/>
    </xf>
    <xf numFmtId="0" fontId="26" fillId="17" borderId="2" xfId="0" applyFont="1" applyFill="1" applyBorder="1" applyAlignment="1">
      <alignment horizontal="left" vertical="center" wrapText="1"/>
    </xf>
    <xf numFmtId="0" fontId="26" fillId="17" borderId="3" xfId="0" applyFont="1" applyFill="1" applyBorder="1" applyAlignment="1">
      <alignment horizontal="left" vertical="center" wrapText="1"/>
    </xf>
    <xf numFmtId="0" fontId="9" fillId="18" borderId="2" xfId="0" applyFont="1" applyFill="1" applyBorder="1" applyAlignment="1">
      <alignment vertical="center" wrapText="1"/>
    </xf>
    <xf numFmtId="0" fontId="9" fillId="18" borderId="3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10" fontId="4" fillId="21" borderId="5" xfId="0" applyNumberFormat="1" applyFont="1" applyFill="1" applyBorder="1" applyAlignment="1" applyProtection="1">
      <alignment horizontal="center" vertical="center"/>
      <protection locked="0"/>
    </xf>
    <xf numFmtId="10" fontId="4" fillId="21" borderId="6" xfId="0" applyNumberFormat="1" applyFont="1" applyFill="1" applyBorder="1" applyAlignment="1" applyProtection="1">
      <alignment horizontal="center" vertical="center"/>
      <protection locked="0"/>
    </xf>
    <xf numFmtId="10" fontId="4" fillId="21" borderId="7" xfId="0" applyNumberFormat="1" applyFont="1" applyFill="1" applyBorder="1" applyAlignment="1" applyProtection="1">
      <alignment horizontal="center" vertical="center"/>
      <protection locked="0"/>
    </xf>
    <xf numFmtId="164" fontId="4" fillId="0" borderId="23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</cellXfs>
  <cellStyles count="4">
    <cellStyle name="Hiperlink" xfId="3" builtinId="8"/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276225</xdr:colOff>
      <xdr:row>0</xdr:row>
      <xdr:rowOff>19050</xdr:rowOff>
    </xdr:from>
    <xdr:ext cx="5343525" cy="1076325"/>
    <xdr:pic>
      <xdr:nvPicPr>
        <xdr:cNvPr id="2" name="image1.jpg" descr="\\192.168.1.248\publico\Secretaria\cabeçalho_brasão.jpg">
          <a:extLst>
            <a:ext uri="{FF2B5EF4-FFF2-40B4-BE49-F238E27FC236}">
              <a16:creationId xmlns:a16="http://schemas.microsoft.com/office/drawing/2014/main" id="{5C1D32A1-B272-4E1F-A7F0-E938D205BA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07030" y="15240"/>
          <a:ext cx="5343525" cy="10763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175261</xdr:colOff>
      <xdr:row>21</xdr:row>
      <xdr:rowOff>16233</xdr:rowOff>
    </xdr:from>
    <xdr:to>
      <xdr:col>10</xdr:col>
      <xdr:colOff>224790</xdr:colOff>
      <xdr:row>24</xdr:row>
      <xdr:rowOff>23445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AD1907-0D44-84CE-0336-3B98A0C57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701" y="3917673"/>
          <a:ext cx="6225539" cy="5787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1887583</xdr:colOff>
      <xdr:row>0</xdr:row>
      <xdr:rowOff>163285</xdr:rowOff>
    </xdr:from>
    <xdr:ext cx="6764654" cy="1183821"/>
    <xdr:pic>
      <xdr:nvPicPr>
        <xdr:cNvPr id="2" name="image1.jpg" descr="\\192.168.1.248\publico\Secretaria\cabeçalho_brasã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94512" y="163285"/>
          <a:ext cx="6764654" cy="1183821"/>
        </a:xfrm>
        <a:prstGeom prst="rect">
          <a:avLst/>
        </a:prstGeom>
        <a:noFill/>
      </xdr:spPr>
    </xdr:pic>
    <xdr:clientData fLocksWithSheet="0"/>
  </xdr:oneCellAnchor>
  <xdr:oneCellAnchor>
    <xdr:from>
      <xdr:col>20</xdr:col>
      <xdr:colOff>68580</xdr:colOff>
      <xdr:row>1</xdr:row>
      <xdr:rowOff>42725</xdr:rowOff>
    </xdr:from>
    <xdr:ext cx="6764654" cy="1183821"/>
    <xdr:pic>
      <xdr:nvPicPr>
        <xdr:cNvPr id="3" name="image1.jpg" descr="\\192.168.1.248\publico\Secretaria\cabeçalho_brasão.jpg">
          <a:extLst>
            <a:ext uri="{FF2B5EF4-FFF2-40B4-BE49-F238E27FC236}">
              <a16:creationId xmlns:a16="http://schemas.microsoft.com/office/drawing/2014/main" id="{025C5EC4-F0E9-4DCF-8C14-EF8F9B4058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641830" y="219618"/>
          <a:ext cx="6764654" cy="118382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ixa.gov.br/site/Paginas/downloads.asp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8EDEE-E073-4F11-B6DF-D7FD53DCEBF1}">
  <dimension ref="A1:Z1194"/>
  <sheetViews>
    <sheetView showGridLines="0" tabSelected="1" view="pageBreakPreview" zoomScale="120" zoomScaleNormal="100" zoomScaleSheetLayoutView="120" workbookViewId="0">
      <selection activeCell="C32" sqref="C32:J32"/>
    </sheetView>
  </sheetViews>
  <sheetFormatPr defaultColWidth="14.44140625" defaultRowHeight="15" customHeight="1" x14ac:dyDescent="0.3"/>
  <cols>
    <col min="1" max="1" width="4.44140625" customWidth="1"/>
    <col min="2" max="2" width="10.21875" customWidth="1"/>
    <col min="3" max="3" width="24.109375" style="185" customWidth="1"/>
    <col min="4" max="4" width="6" bestFit="1" customWidth="1"/>
    <col min="5" max="5" width="5.109375" customWidth="1"/>
    <col min="6" max="6" width="9.88671875" customWidth="1"/>
    <col min="7" max="7" width="8.6640625" customWidth="1"/>
    <col min="8" max="8" width="8.88671875" bestFit="1" customWidth="1"/>
    <col min="9" max="9" width="7.5546875" bestFit="1" customWidth="1"/>
    <col min="10" max="10" width="9.6640625" customWidth="1"/>
    <col min="11" max="11" width="6" style="117" bestFit="1" customWidth="1"/>
    <col min="12" max="12" width="16.21875" style="117" customWidth="1"/>
    <col min="13" max="13" width="9.6640625" style="117" bestFit="1" customWidth="1"/>
    <col min="14" max="14" width="11.5546875" style="117" customWidth="1"/>
    <col min="15" max="15" width="20.109375" style="117" bestFit="1" customWidth="1"/>
    <col min="16" max="16" width="8.6640625" customWidth="1"/>
    <col min="17" max="17" width="8.77734375" bestFit="1" customWidth="1"/>
    <col min="18" max="18" width="9" bestFit="1" customWidth="1"/>
    <col min="19" max="19" width="71.109375" customWidth="1"/>
    <col min="20" max="20" width="6" bestFit="1" customWidth="1"/>
    <col min="21" max="21" width="9" style="159" bestFit="1" customWidth="1"/>
    <col min="22" max="22" width="14.33203125" style="96" bestFit="1" customWidth="1"/>
    <col min="23" max="23" width="14.44140625" style="96" bestFit="1" customWidth="1"/>
    <col min="24" max="24" width="14.109375" style="96" bestFit="1" customWidth="1"/>
    <col min="25" max="26" width="8.6640625" customWidth="1"/>
  </cols>
  <sheetData>
    <row r="1" spans="1:26" ht="14.25" customHeight="1" x14ac:dyDescent="0.3">
      <c r="A1" s="1"/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1:26" ht="14.25" customHeight="1" x14ac:dyDescent="0.3">
      <c r="A2" s="1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</row>
    <row r="3" spans="1:26" ht="14.25" customHeight="1" x14ac:dyDescent="0.3">
      <c r="A3" s="1"/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</row>
    <row r="4" spans="1:26" ht="14.25" customHeight="1" x14ac:dyDescent="0.3">
      <c r="A4" s="1"/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</row>
    <row r="5" spans="1:26" ht="29.25" customHeight="1" x14ac:dyDescent="0.3">
      <c r="A5" s="1"/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  <c r="M5" s="363"/>
      <c r="N5" s="363"/>
      <c r="O5" s="363"/>
    </row>
    <row r="6" spans="1:26" ht="14.25" customHeight="1" x14ac:dyDescent="0.3">
      <c r="A6" s="1"/>
      <c r="B6" s="364"/>
      <c r="C6" s="364"/>
      <c r="D6" s="364"/>
      <c r="E6" s="364"/>
      <c r="F6" s="364"/>
      <c r="G6" s="364"/>
      <c r="H6" s="364"/>
      <c r="I6" s="364"/>
      <c r="J6" s="364"/>
      <c r="K6" s="364"/>
      <c r="L6" s="364"/>
      <c r="M6" s="364"/>
      <c r="N6" s="364"/>
      <c r="O6" s="364"/>
    </row>
    <row r="7" spans="1:26" ht="14.25" customHeight="1" x14ac:dyDescent="0.3">
      <c r="A7" s="2"/>
      <c r="B7" s="365" t="s">
        <v>0</v>
      </c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1:26" ht="14.25" customHeight="1" x14ac:dyDescent="0.3">
      <c r="A8" s="1"/>
      <c r="B8" s="368" t="s">
        <v>1</v>
      </c>
      <c r="C8" s="344"/>
      <c r="D8" s="344"/>
      <c r="E8" s="344"/>
      <c r="F8" s="344"/>
      <c r="G8" s="344"/>
      <c r="H8" s="344"/>
      <c r="I8" s="344"/>
      <c r="J8" s="344"/>
      <c r="K8" s="344"/>
      <c r="L8" s="344"/>
      <c r="M8" s="344"/>
      <c r="N8" s="344"/>
      <c r="O8" s="369"/>
    </row>
    <row r="9" spans="1:26" ht="14.25" customHeight="1" x14ac:dyDescent="0.3">
      <c r="A9" s="1"/>
      <c r="B9" s="344"/>
      <c r="C9" s="344"/>
      <c r="D9" s="344"/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4"/>
      <c r="S9" s="330"/>
      <c r="T9" s="330"/>
      <c r="U9" s="331"/>
      <c r="V9" s="331"/>
      <c r="W9" s="99"/>
    </row>
    <row r="10" spans="1:26" ht="14.25" customHeight="1" x14ac:dyDescent="0.3">
      <c r="A10" s="4"/>
      <c r="B10" s="332" t="s">
        <v>2</v>
      </c>
      <c r="C10" s="333"/>
      <c r="D10" s="333"/>
      <c r="E10" s="334"/>
      <c r="F10" s="335" t="s">
        <v>3</v>
      </c>
      <c r="G10" s="336"/>
      <c r="H10" s="336"/>
      <c r="I10" s="336"/>
      <c r="J10" s="336"/>
      <c r="K10" s="336"/>
      <c r="L10" s="336"/>
      <c r="M10" s="337"/>
      <c r="N10" s="338"/>
      <c r="O10" s="339"/>
      <c r="P10" s="5"/>
      <c r="Q10" s="5"/>
      <c r="R10" s="5"/>
      <c r="S10" s="6"/>
      <c r="T10" s="6"/>
      <c r="U10" s="160"/>
      <c r="V10" s="97"/>
      <c r="W10" s="97"/>
      <c r="X10" s="104"/>
      <c r="Y10" s="5"/>
      <c r="Z10" s="5"/>
    </row>
    <row r="11" spans="1:26" ht="14.4" customHeight="1" x14ac:dyDescent="0.3">
      <c r="A11" s="7"/>
      <c r="B11" s="374" t="s">
        <v>5</v>
      </c>
      <c r="C11" s="375"/>
      <c r="D11" s="375"/>
      <c r="E11" s="376"/>
      <c r="F11" s="374" t="s">
        <v>6</v>
      </c>
      <c r="G11" s="375"/>
      <c r="H11" s="375"/>
      <c r="I11" s="375"/>
      <c r="J11" s="375"/>
      <c r="K11" s="375"/>
      <c r="L11" s="375"/>
      <c r="M11" s="376"/>
      <c r="N11" s="380"/>
      <c r="O11" s="381"/>
      <c r="P11" s="8"/>
      <c r="Q11" s="8"/>
      <c r="R11" s="8"/>
      <c r="S11" s="9"/>
      <c r="T11" s="9"/>
      <c r="U11" s="161"/>
      <c r="V11" s="98"/>
      <c r="W11" s="98"/>
      <c r="X11" s="100"/>
      <c r="Y11" s="8"/>
      <c r="Z11" s="8"/>
    </row>
    <row r="12" spans="1:26" ht="14.4" x14ac:dyDescent="0.3">
      <c r="A12" s="7"/>
      <c r="B12" s="377"/>
      <c r="C12" s="378"/>
      <c r="D12" s="378"/>
      <c r="E12" s="379"/>
      <c r="F12" s="377"/>
      <c r="G12" s="378"/>
      <c r="H12" s="378"/>
      <c r="I12" s="378"/>
      <c r="J12" s="378"/>
      <c r="K12" s="378"/>
      <c r="L12" s="378"/>
      <c r="M12" s="379"/>
      <c r="N12" s="382"/>
      <c r="O12" s="383"/>
      <c r="P12" s="8"/>
      <c r="Q12" s="8"/>
      <c r="R12" s="8"/>
      <c r="S12" s="9"/>
      <c r="T12" s="9"/>
      <c r="U12" s="161"/>
      <c r="V12" s="98"/>
      <c r="W12" s="98"/>
      <c r="X12" s="100"/>
      <c r="Y12" s="8"/>
      <c r="Z12" s="8"/>
    </row>
    <row r="13" spans="1:26" ht="14.25" customHeight="1" x14ac:dyDescent="0.3">
      <c r="A13" s="1"/>
      <c r="B13" s="352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353"/>
      <c r="N13" s="353"/>
      <c r="O13" s="354"/>
      <c r="Q13" s="314" t="s">
        <v>510</v>
      </c>
      <c r="R13" s="314"/>
      <c r="S13" s="314"/>
      <c r="T13" s="314"/>
      <c r="U13" s="314"/>
      <c r="V13" s="314"/>
      <c r="W13" s="314"/>
      <c r="X13" s="314"/>
    </row>
    <row r="14" spans="1:26" ht="12" customHeight="1" x14ac:dyDescent="0.3">
      <c r="A14" s="4"/>
      <c r="B14" s="355" t="s">
        <v>8</v>
      </c>
      <c r="C14" s="356"/>
      <c r="D14" s="356"/>
      <c r="E14" s="356"/>
      <c r="F14" s="357"/>
      <c r="G14" s="358" t="s">
        <v>9</v>
      </c>
      <c r="H14" s="359"/>
      <c r="I14" s="359"/>
      <c r="J14" s="359"/>
      <c r="K14" s="359"/>
      <c r="L14" s="359"/>
      <c r="M14" s="359"/>
      <c r="N14" s="359"/>
      <c r="O14" s="360"/>
      <c r="P14" s="5"/>
      <c r="Q14" s="314"/>
      <c r="R14" s="314"/>
      <c r="S14" s="314"/>
      <c r="T14" s="314"/>
      <c r="U14" s="314"/>
      <c r="V14" s="314"/>
      <c r="W14" s="314"/>
      <c r="X14" s="314"/>
      <c r="Y14" s="5"/>
      <c r="Z14" s="5"/>
    </row>
    <row r="15" spans="1:26" ht="14.25" customHeight="1" x14ac:dyDescent="0.3">
      <c r="A15" s="10"/>
      <c r="B15" s="411" t="s">
        <v>10</v>
      </c>
      <c r="C15" s="412"/>
      <c r="D15" s="412"/>
      <c r="E15" s="412"/>
      <c r="F15" s="413"/>
      <c r="G15" s="341" t="s">
        <v>11</v>
      </c>
      <c r="H15" s="342"/>
      <c r="I15" s="342"/>
      <c r="J15" s="342"/>
      <c r="K15" s="342"/>
      <c r="L15" s="342"/>
      <c r="M15" s="342"/>
      <c r="N15" s="342"/>
      <c r="O15" s="343"/>
      <c r="P15" s="8"/>
      <c r="Q15" s="8"/>
      <c r="R15" s="8"/>
      <c r="S15" s="6"/>
      <c r="T15" s="6"/>
      <c r="U15" s="160"/>
      <c r="V15" s="97"/>
      <c r="W15" s="98"/>
      <c r="X15" s="100"/>
      <c r="Y15" s="8"/>
      <c r="Z15" s="8"/>
    </row>
    <row r="16" spans="1:26" ht="14.25" customHeight="1" x14ac:dyDescent="0.3">
      <c r="A16" s="1"/>
      <c r="B16" s="344"/>
      <c r="C16" s="344"/>
      <c r="D16" s="344"/>
      <c r="E16" s="344"/>
      <c r="F16" s="344"/>
      <c r="G16" s="344"/>
      <c r="H16" s="344"/>
      <c r="I16" s="344"/>
      <c r="J16" s="344"/>
      <c r="K16" s="344"/>
      <c r="L16" s="344"/>
      <c r="M16" s="344"/>
      <c r="N16" s="344"/>
      <c r="O16" s="344"/>
      <c r="S16" s="6"/>
      <c r="T16" s="6"/>
      <c r="U16" s="160"/>
      <c r="V16" s="97"/>
      <c r="W16" s="99"/>
    </row>
    <row r="17" spans="1:26" ht="14.25" customHeight="1" x14ac:dyDescent="0.35">
      <c r="A17" s="11"/>
      <c r="B17" s="345" t="s">
        <v>12</v>
      </c>
      <c r="C17" s="346"/>
      <c r="D17" s="346"/>
      <c r="E17" s="346"/>
      <c r="F17" s="346"/>
      <c r="G17" s="346"/>
      <c r="H17" s="346"/>
      <c r="I17" s="346"/>
      <c r="J17" s="346"/>
      <c r="K17" s="347"/>
      <c r="L17" s="384" t="s">
        <v>13</v>
      </c>
      <c r="M17" s="385"/>
      <c r="N17" s="386"/>
      <c r="O17" s="12">
        <v>536881</v>
      </c>
      <c r="P17" s="8"/>
      <c r="Q17" s="207"/>
      <c r="R17" s="207"/>
      <c r="S17" s="208" t="s">
        <v>511</v>
      </c>
      <c r="T17" s="315" t="s">
        <v>512</v>
      </c>
      <c r="U17" s="315"/>
      <c r="V17" s="315"/>
      <c r="W17" s="209"/>
      <c r="X17" s="210"/>
      <c r="Y17" s="8"/>
      <c r="Z17" s="8"/>
    </row>
    <row r="18" spans="1:26" ht="14.4" customHeight="1" x14ac:dyDescent="0.3">
      <c r="A18" s="13"/>
      <c r="B18" s="348" t="s">
        <v>14</v>
      </c>
      <c r="C18" s="342"/>
      <c r="D18" s="342"/>
      <c r="E18" s="342"/>
      <c r="F18" s="342"/>
      <c r="G18" s="343"/>
      <c r="H18" s="349" t="s">
        <v>515</v>
      </c>
      <c r="I18" s="350"/>
      <c r="J18" s="350"/>
      <c r="K18" s="351"/>
      <c r="L18" s="387" t="s">
        <v>16</v>
      </c>
      <c r="M18" s="388"/>
      <c r="N18" s="389"/>
      <c r="O18" s="12">
        <v>27877.79</v>
      </c>
      <c r="P18" s="8"/>
      <c r="Q18" s="211"/>
      <c r="R18" s="211"/>
      <c r="S18" s="208" t="s">
        <v>513</v>
      </c>
      <c r="T18" s="315">
        <v>622167.09</v>
      </c>
      <c r="U18" s="315"/>
      <c r="V18" s="315"/>
      <c r="W18" s="211"/>
      <c r="X18" s="211"/>
      <c r="Y18" s="8"/>
      <c r="Z18" s="8"/>
    </row>
    <row r="19" spans="1:26" ht="14.25" customHeight="1" thickBot="1" x14ac:dyDescent="0.35">
      <c r="A19" s="13"/>
      <c r="B19" s="399" t="s">
        <v>17</v>
      </c>
      <c r="C19" s="400"/>
      <c r="D19" s="400"/>
      <c r="E19" s="401"/>
      <c r="F19" s="402" t="s">
        <v>516</v>
      </c>
      <c r="G19" s="403"/>
      <c r="H19" s="403"/>
      <c r="I19" s="403"/>
      <c r="J19" s="403"/>
      <c r="K19" s="404"/>
      <c r="L19" s="390" t="s">
        <v>19</v>
      </c>
      <c r="M19" s="391"/>
      <c r="N19" s="392"/>
      <c r="O19" s="14">
        <f>O20-(O17+O18)</f>
        <v>257592.84024900023</v>
      </c>
      <c r="P19" s="8"/>
      <c r="Q19" s="211"/>
      <c r="R19" s="211"/>
      <c r="S19" s="211"/>
      <c r="T19" s="211"/>
      <c r="U19" s="211"/>
      <c r="V19" s="211"/>
      <c r="W19" s="211"/>
      <c r="X19" s="211"/>
      <c r="Y19" s="8"/>
      <c r="Z19" s="8"/>
    </row>
    <row r="20" spans="1:26" ht="15" customHeight="1" thickBot="1" x14ac:dyDescent="0.35">
      <c r="A20" s="4"/>
      <c r="B20" s="405" t="s">
        <v>20</v>
      </c>
      <c r="C20" s="406"/>
      <c r="D20" s="406"/>
      <c r="E20" s="406"/>
      <c r="F20" s="407"/>
      <c r="G20" s="408">
        <v>0.27</v>
      </c>
      <c r="H20" s="409"/>
      <c r="I20" s="409"/>
      <c r="J20" s="409"/>
      <c r="K20" s="410"/>
      <c r="L20" s="393" t="s">
        <v>21</v>
      </c>
      <c r="M20" s="394"/>
      <c r="N20" s="395"/>
      <c r="O20" s="254">
        <f>SUM(O28:O283)/2</f>
        <v>822351.63024900027</v>
      </c>
      <c r="P20" s="8"/>
      <c r="Q20" s="8"/>
      <c r="R20" s="8"/>
      <c r="S20" s="8"/>
      <c r="T20" s="8"/>
      <c r="U20" s="162"/>
      <c r="V20" s="100"/>
      <c r="W20" s="100"/>
      <c r="X20" s="100"/>
      <c r="Y20" s="8"/>
      <c r="Z20" s="8"/>
    </row>
    <row r="21" spans="1:26" ht="15" customHeight="1" x14ac:dyDescent="0.3">
      <c r="A21" s="4"/>
      <c r="B21" s="414"/>
      <c r="C21" s="415"/>
      <c r="D21" s="415"/>
      <c r="E21" s="415"/>
      <c r="F21" s="415"/>
      <c r="G21" s="415"/>
      <c r="H21" s="415"/>
      <c r="I21" s="415"/>
      <c r="J21" s="415"/>
      <c r="K21" s="416"/>
      <c r="L21" s="423" t="s">
        <v>519</v>
      </c>
      <c r="M21" s="424"/>
      <c r="N21" s="424"/>
      <c r="O21" s="425"/>
      <c r="P21" s="8"/>
      <c r="Q21" s="8"/>
      <c r="R21" s="8"/>
      <c r="S21" s="8"/>
      <c r="T21" s="8"/>
      <c r="U21" s="162"/>
      <c r="V21" s="100"/>
      <c r="W21" s="100"/>
      <c r="X21" s="100"/>
      <c r="Y21" s="8"/>
      <c r="Z21" s="8"/>
    </row>
    <row r="22" spans="1:26" ht="15" customHeight="1" x14ac:dyDescent="0.3">
      <c r="A22" s="4"/>
      <c r="B22" s="417"/>
      <c r="C22" s="418"/>
      <c r="D22" s="418"/>
      <c r="E22" s="418"/>
      <c r="F22" s="418"/>
      <c r="G22" s="418"/>
      <c r="H22" s="418"/>
      <c r="I22" s="418"/>
      <c r="J22" s="418"/>
      <c r="K22" s="419"/>
      <c r="L22" s="426"/>
      <c r="M22" s="427"/>
      <c r="N22" s="427"/>
      <c r="O22" s="428"/>
      <c r="P22" s="8"/>
      <c r="Q22" s="8"/>
      <c r="R22" s="8"/>
      <c r="S22" s="8"/>
      <c r="T22" s="8"/>
      <c r="U22" s="162"/>
      <c r="V22" s="100"/>
      <c r="W22" s="100"/>
      <c r="X22" s="100"/>
      <c r="Y22" s="8"/>
      <c r="Z22" s="8"/>
    </row>
    <row r="23" spans="1:26" ht="15" customHeight="1" x14ac:dyDescent="0.3">
      <c r="A23" s="4"/>
      <c r="B23" s="417"/>
      <c r="C23" s="418"/>
      <c r="D23" s="418"/>
      <c r="E23" s="418"/>
      <c r="F23" s="418"/>
      <c r="G23" s="418"/>
      <c r="H23" s="418"/>
      <c r="I23" s="418"/>
      <c r="J23" s="418"/>
      <c r="K23" s="419"/>
      <c r="L23" s="426"/>
      <c r="M23" s="427"/>
      <c r="N23" s="427"/>
      <c r="O23" s="428"/>
      <c r="P23" s="8"/>
      <c r="Q23" s="8"/>
      <c r="R23" s="8"/>
      <c r="S23" s="8"/>
      <c r="T23" s="8"/>
      <c r="U23" s="162"/>
      <c r="V23" s="100"/>
      <c r="W23" s="100"/>
      <c r="X23" s="100"/>
      <c r="Y23" s="8"/>
      <c r="Z23" s="8"/>
    </row>
    <row r="24" spans="1:26" ht="15" customHeight="1" x14ac:dyDescent="0.3">
      <c r="A24" s="4"/>
      <c r="B24" s="417"/>
      <c r="C24" s="418"/>
      <c r="D24" s="418"/>
      <c r="E24" s="418"/>
      <c r="F24" s="418"/>
      <c r="G24" s="418"/>
      <c r="H24" s="418"/>
      <c r="I24" s="418"/>
      <c r="J24" s="418"/>
      <c r="K24" s="419"/>
      <c r="L24" s="426"/>
      <c r="M24" s="427"/>
      <c r="N24" s="427"/>
      <c r="O24" s="428"/>
      <c r="P24" s="8"/>
      <c r="Q24" s="8"/>
      <c r="R24" s="8"/>
      <c r="S24" s="8"/>
      <c r="T24" s="8"/>
      <c r="U24" s="162"/>
      <c r="V24" s="100"/>
      <c r="W24" s="100"/>
      <c r="X24" s="100"/>
      <c r="Y24" s="8"/>
      <c r="Z24" s="8"/>
    </row>
    <row r="25" spans="1:26" ht="15" customHeight="1" thickBot="1" x14ac:dyDescent="0.35">
      <c r="A25" s="4"/>
      <c r="B25" s="420"/>
      <c r="C25" s="421"/>
      <c r="D25" s="421"/>
      <c r="E25" s="421"/>
      <c r="F25" s="421"/>
      <c r="G25" s="421"/>
      <c r="H25" s="421"/>
      <c r="I25" s="421"/>
      <c r="J25" s="421"/>
      <c r="K25" s="422"/>
      <c r="L25" s="429"/>
      <c r="M25" s="430"/>
      <c r="N25" s="430"/>
      <c r="O25" s="431"/>
      <c r="P25" s="8"/>
      <c r="Q25" s="8"/>
      <c r="R25" s="8"/>
      <c r="S25" s="8"/>
      <c r="T25" s="8"/>
      <c r="U25" s="162"/>
      <c r="V25" s="100"/>
      <c r="W25" s="100"/>
      <c r="X25" s="100"/>
      <c r="Y25" s="8"/>
      <c r="Z25" s="8"/>
    </row>
    <row r="26" spans="1:26" ht="14.25" customHeight="1" x14ac:dyDescent="0.3">
      <c r="A26" s="15"/>
      <c r="B26" s="396"/>
      <c r="C26" s="396"/>
      <c r="D26" s="396"/>
      <c r="E26" s="396"/>
      <c r="F26" s="396"/>
      <c r="G26" s="396"/>
      <c r="H26" s="396"/>
      <c r="I26" s="396"/>
      <c r="J26" s="396"/>
      <c r="K26" s="396"/>
      <c r="L26" s="396"/>
      <c r="M26" s="396"/>
      <c r="N26" s="396"/>
      <c r="O26" s="396"/>
      <c r="P26" s="8"/>
      <c r="Q26" s="361" t="s">
        <v>204</v>
      </c>
      <c r="R26" s="361"/>
      <c r="S26" s="361"/>
      <c r="T26" s="361"/>
      <c r="U26" s="361"/>
      <c r="V26" s="361"/>
      <c r="W26" s="361"/>
      <c r="X26" s="361"/>
      <c r="Y26" s="8"/>
      <c r="Z26" s="8"/>
    </row>
    <row r="27" spans="1:26" ht="30" customHeight="1" x14ac:dyDescent="0.3">
      <c r="A27" s="255"/>
      <c r="B27" s="264" t="s">
        <v>22</v>
      </c>
      <c r="C27" s="397" t="s">
        <v>23</v>
      </c>
      <c r="D27" s="397"/>
      <c r="E27" s="397"/>
      <c r="F27" s="397"/>
      <c r="G27" s="397"/>
      <c r="H27" s="397"/>
      <c r="I27" s="397"/>
      <c r="J27" s="397"/>
      <c r="K27" s="264" t="s">
        <v>24</v>
      </c>
      <c r="L27" s="265" t="s">
        <v>25</v>
      </c>
      <c r="M27" s="266" t="s">
        <v>26</v>
      </c>
      <c r="N27" s="267" t="s">
        <v>28</v>
      </c>
      <c r="O27" s="268" t="s">
        <v>29</v>
      </c>
      <c r="P27" s="8"/>
      <c r="Q27" s="110" t="s">
        <v>205</v>
      </c>
      <c r="R27" s="110" t="s">
        <v>206</v>
      </c>
      <c r="S27" s="110" t="s">
        <v>207</v>
      </c>
      <c r="T27" s="110" t="s">
        <v>208</v>
      </c>
      <c r="U27" s="163" t="s">
        <v>26</v>
      </c>
      <c r="V27" s="111" t="s">
        <v>209</v>
      </c>
      <c r="W27" s="111" t="s">
        <v>210</v>
      </c>
      <c r="X27" s="111" t="s">
        <v>27</v>
      </c>
      <c r="Y27" s="8"/>
      <c r="Z27" s="8"/>
    </row>
    <row r="28" spans="1:26" s="182" customFormat="1" ht="15" customHeight="1" x14ac:dyDescent="0.3">
      <c r="A28" s="256"/>
      <c r="B28" s="269" t="s">
        <v>201</v>
      </c>
      <c r="C28" s="324" t="s">
        <v>30</v>
      </c>
      <c r="D28" s="398"/>
      <c r="E28" s="398"/>
      <c r="F28" s="398"/>
      <c r="G28" s="398"/>
      <c r="H28" s="398"/>
      <c r="I28" s="398"/>
      <c r="J28" s="398"/>
      <c r="K28" s="269"/>
      <c r="L28" s="270"/>
      <c r="M28" s="271"/>
      <c r="N28" s="272"/>
      <c r="O28" s="270">
        <f>SUM(O29:O39)</f>
        <v>70984.83898</v>
      </c>
      <c r="P28" s="177"/>
      <c r="Q28" s="316" t="str">
        <f>B28</f>
        <v>1.00</v>
      </c>
      <c r="R28" s="317"/>
      <c r="S28" s="178" t="str">
        <f>C28</f>
        <v>SERVIÇO PRELIMINARES</v>
      </c>
      <c r="T28" s="179"/>
      <c r="U28" s="180"/>
      <c r="V28" s="179"/>
      <c r="W28" s="179"/>
      <c r="X28" s="181"/>
      <c r="Y28" s="177"/>
      <c r="Z28" s="177"/>
    </row>
    <row r="29" spans="1:26" ht="28.8" customHeight="1" x14ac:dyDescent="0.3">
      <c r="A29" s="253"/>
      <c r="B29" s="273">
        <v>103689</v>
      </c>
      <c r="C29" s="373" t="s">
        <v>31</v>
      </c>
      <c r="D29" s="373"/>
      <c r="E29" s="373"/>
      <c r="F29" s="373"/>
      <c r="G29" s="373"/>
      <c r="H29" s="373"/>
      <c r="I29" s="373"/>
      <c r="J29" s="373"/>
      <c r="K29" s="274" t="s">
        <v>202</v>
      </c>
      <c r="L29" s="275">
        <v>505.63</v>
      </c>
      <c r="M29" s="276">
        <v>10</v>
      </c>
      <c r="N29" s="277">
        <v>0.27</v>
      </c>
      <c r="O29" s="278">
        <f>M29*(L29*N29+L29)</f>
        <v>6421.5010000000002</v>
      </c>
      <c r="P29" s="8"/>
      <c r="Q29" s="105">
        <v>103689</v>
      </c>
      <c r="R29" s="105" t="s">
        <v>203</v>
      </c>
      <c r="S29" s="106" t="s">
        <v>31</v>
      </c>
      <c r="T29" s="107" t="s">
        <v>197</v>
      </c>
      <c r="U29" s="108">
        <v>10</v>
      </c>
      <c r="V29" s="109">
        <v>315.25</v>
      </c>
      <c r="W29" s="109">
        <v>400.37</v>
      </c>
      <c r="X29" s="109">
        <f>U29*W29</f>
        <v>4003.7</v>
      </c>
      <c r="Y29" s="8"/>
      <c r="Z29" s="8"/>
    </row>
    <row r="30" spans="1:26" ht="14.4" customHeight="1" x14ac:dyDescent="0.3">
      <c r="A30" s="253"/>
      <c r="B30" s="273">
        <v>98458</v>
      </c>
      <c r="C30" s="362" t="s">
        <v>32</v>
      </c>
      <c r="D30" s="362"/>
      <c r="E30" s="362"/>
      <c r="F30" s="362"/>
      <c r="G30" s="362"/>
      <c r="H30" s="362"/>
      <c r="I30" s="362"/>
      <c r="J30" s="362"/>
      <c r="K30" s="274" t="s">
        <v>202</v>
      </c>
      <c r="L30" s="275">
        <v>97.86</v>
      </c>
      <c r="M30" s="276">
        <v>312.39999999999998</v>
      </c>
      <c r="N30" s="277">
        <v>0.27</v>
      </c>
      <c r="O30" s="278">
        <f t="shared" ref="O30:O283" si="0">M30*(L30*N30+L30)</f>
        <v>38825.759279999998</v>
      </c>
      <c r="P30" s="8"/>
      <c r="Q30" s="105">
        <v>98458</v>
      </c>
      <c r="R30" s="116" t="s">
        <v>203</v>
      </c>
      <c r="S30" s="106" t="s">
        <v>211</v>
      </c>
      <c r="T30" s="107" t="s">
        <v>197</v>
      </c>
      <c r="U30" s="108">
        <v>312.39999999999998</v>
      </c>
      <c r="V30" s="109">
        <v>152.03</v>
      </c>
      <c r="W30" s="109">
        <v>193.08</v>
      </c>
      <c r="X30" s="109">
        <f t="shared" ref="X30:X39" si="1">U30*W30</f>
        <v>60318.192000000003</v>
      </c>
      <c r="Y30" s="8"/>
      <c r="Z30" s="8"/>
    </row>
    <row r="31" spans="1:26" ht="14.4" customHeight="1" x14ac:dyDescent="0.3">
      <c r="A31" s="253"/>
      <c r="B31" s="273">
        <v>98455</v>
      </c>
      <c r="C31" s="362" t="s">
        <v>212</v>
      </c>
      <c r="D31" s="362"/>
      <c r="E31" s="362"/>
      <c r="F31" s="362"/>
      <c r="G31" s="362"/>
      <c r="H31" s="362"/>
      <c r="I31" s="362"/>
      <c r="J31" s="362"/>
      <c r="K31" s="274" t="s">
        <v>202</v>
      </c>
      <c r="L31" s="275">
        <v>121.08</v>
      </c>
      <c r="M31" s="276">
        <v>54</v>
      </c>
      <c r="N31" s="277">
        <v>0.27</v>
      </c>
      <c r="O31" s="278">
        <f t="shared" si="0"/>
        <v>8303.6664000000001</v>
      </c>
      <c r="P31" s="8"/>
      <c r="Q31" s="436">
        <v>93207</v>
      </c>
      <c r="R31" s="439" t="s">
        <v>203</v>
      </c>
      <c r="S31" s="442" t="s">
        <v>213</v>
      </c>
      <c r="T31" s="445" t="s">
        <v>197</v>
      </c>
      <c r="U31" s="448">
        <v>20</v>
      </c>
      <c r="V31" s="432">
        <v>1228.6500000000001</v>
      </c>
      <c r="W31" s="432">
        <v>1560.39</v>
      </c>
      <c r="X31" s="432">
        <f t="shared" si="1"/>
        <v>31207.800000000003</v>
      </c>
      <c r="Y31" s="8"/>
      <c r="Z31" s="8"/>
    </row>
    <row r="32" spans="1:26" ht="14.4" customHeight="1" x14ac:dyDescent="0.3">
      <c r="A32" s="253"/>
      <c r="B32" s="273">
        <v>98460</v>
      </c>
      <c r="C32" s="362" t="s">
        <v>33</v>
      </c>
      <c r="D32" s="362"/>
      <c r="E32" s="362"/>
      <c r="F32" s="362"/>
      <c r="G32" s="362"/>
      <c r="H32" s="362"/>
      <c r="I32" s="362"/>
      <c r="J32" s="362"/>
      <c r="K32" s="274" t="s">
        <v>202</v>
      </c>
      <c r="L32" s="275">
        <v>73.489999999999995</v>
      </c>
      <c r="M32" s="276">
        <v>20</v>
      </c>
      <c r="N32" s="277">
        <v>0.27</v>
      </c>
      <c r="O32" s="278">
        <f t="shared" si="0"/>
        <v>1866.6460000000002</v>
      </c>
      <c r="P32" s="8"/>
      <c r="Q32" s="437"/>
      <c r="R32" s="440"/>
      <c r="S32" s="443"/>
      <c r="T32" s="446"/>
      <c r="U32" s="449"/>
      <c r="V32" s="433"/>
      <c r="W32" s="433"/>
      <c r="X32" s="433"/>
      <c r="Y32" s="8"/>
      <c r="Z32" s="8"/>
    </row>
    <row r="33" spans="1:26" ht="42" customHeight="1" x14ac:dyDescent="0.3">
      <c r="A33" s="253"/>
      <c r="B33" s="273">
        <v>94207</v>
      </c>
      <c r="C33" s="362" t="s">
        <v>214</v>
      </c>
      <c r="D33" s="362"/>
      <c r="E33" s="362"/>
      <c r="F33" s="362"/>
      <c r="G33" s="362"/>
      <c r="H33" s="362"/>
      <c r="I33" s="362"/>
      <c r="J33" s="362"/>
      <c r="K33" s="274" t="s">
        <v>202</v>
      </c>
      <c r="L33" s="275">
        <v>47.55</v>
      </c>
      <c r="M33" s="276">
        <v>30</v>
      </c>
      <c r="N33" s="277">
        <v>0.27</v>
      </c>
      <c r="O33" s="278">
        <f t="shared" si="0"/>
        <v>1811.6549999999997</v>
      </c>
      <c r="P33" s="8"/>
      <c r="Q33" s="438"/>
      <c r="R33" s="441"/>
      <c r="S33" s="444"/>
      <c r="T33" s="447"/>
      <c r="U33" s="450"/>
      <c r="V33" s="434"/>
      <c r="W33" s="434"/>
      <c r="X33" s="434"/>
      <c r="Y33" s="8"/>
      <c r="Z33" s="8"/>
    </row>
    <row r="34" spans="1:26" s="133" customFormat="1" ht="0.6" hidden="1" customHeight="1" x14ac:dyDescent="0.3">
      <c r="A34" s="257"/>
      <c r="B34" s="143"/>
      <c r="C34" s="329" t="s">
        <v>216</v>
      </c>
      <c r="D34" s="329"/>
      <c r="E34" s="329"/>
      <c r="F34" s="329"/>
      <c r="G34" s="329"/>
      <c r="H34" s="329"/>
      <c r="I34" s="329"/>
      <c r="J34" s="329"/>
      <c r="K34" s="143" t="s">
        <v>202</v>
      </c>
      <c r="L34" s="279">
        <v>0</v>
      </c>
      <c r="M34" s="280">
        <v>0</v>
      </c>
      <c r="N34" s="281">
        <v>0.27</v>
      </c>
      <c r="O34" s="282">
        <f t="shared" si="0"/>
        <v>0</v>
      </c>
      <c r="P34" s="132"/>
      <c r="Q34" s="134" t="s">
        <v>217</v>
      </c>
      <c r="R34" s="134" t="s">
        <v>203</v>
      </c>
      <c r="S34" s="135" t="s">
        <v>216</v>
      </c>
      <c r="T34" s="136" t="s">
        <v>197</v>
      </c>
      <c r="U34" s="137">
        <v>0</v>
      </c>
      <c r="V34" s="138">
        <v>0</v>
      </c>
      <c r="W34" s="138">
        <v>0</v>
      </c>
      <c r="X34" s="138">
        <f t="shared" si="1"/>
        <v>0</v>
      </c>
      <c r="Y34" s="132"/>
      <c r="Z34" s="132"/>
    </row>
    <row r="35" spans="1:26" ht="28.2" customHeight="1" x14ac:dyDescent="0.3">
      <c r="A35" s="253"/>
      <c r="B35" s="273">
        <v>101512</v>
      </c>
      <c r="C35" s="362" t="s">
        <v>215</v>
      </c>
      <c r="D35" s="362"/>
      <c r="E35" s="362"/>
      <c r="F35" s="362"/>
      <c r="G35" s="362"/>
      <c r="H35" s="362"/>
      <c r="I35" s="362"/>
      <c r="J35" s="362"/>
      <c r="K35" s="274" t="s">
        <v>24</v>
      </c>
      <c r="L35" s="275">
        <v>2848.49</v>
      </c>
      <c r="M35" s="276">
        <v>1</v>
      </c>
      <c r="N35" s="277">
        <v>0.27</v>
      </c>
      <c r="O35" s="278">
        <f t="shared" ref="O35:O36" si="2">M35*(L35*N35+L35)</f>
        <v>3617.5823</v>
      </c>
      <c r="P35" s="8"/>
      <c r="Q35" s="116" t="s">
        <v>218</v>
      </c>
      <c r="R35" s="116" t="s">
        <v>203</v>
      </c>
      <c r="S35" s="106" t="s">
        <v>219</v>
      </c>
      <c r="T35" s="107" t="s">
        <v>208</v>
      </c>
      <c r="U35" s="108">
        <v>1</v>
      </c>
      <c r="V35" s="109">
        <v>1396.23</v>
      </c>
      <c r="W35" s="109">
        <v>1773.21</v>
      </c>
      <c r="X35" s="109">
        <f t="shared" si="1"/>
        <v>1773.21</v>
      </c>
      <c r="Y35" s="8"/>
      <c r="Z35" s="8"/>
    </row>
    <row r="36" spans="1:26" s="133" customFormat="1" ht="14.4" hidden="1" customHeight="1" x14ac:dyDescent="0.3">
      <c r="A36" s="257"/>
      <c r="B36" s="143"/>
      <c r="C36" s="329" t="s">
        <v>224</v>
      </c>
      <c r="D36" s="329"/>
      <c r="E36" s="329"/>
      <c r="F36" s="329"/>
      <c r="G36" s="329"/>
      <c r="H36" s="329"/>
      <c r="I36" s="329"/>
      <c r="J36" s="329"/>
      <c r="K36" s="143" t="s">
        <v>24</v>
      </c>
      <c r="L36" s="279">
        <v>0</v>
      </c>
      <c r="M36" s="280">
        <v>0</v>
      </c>
      <c r="N36" s="281">
        <v>0.27</v>
      </c>
      <c r="O36" s="282">
        <f t="shared" si="2"/>
        <v>0</v>
      </c>
      <c r="P36" s="132"/>
      <c r="Q36" s="134" t="s">
        <v>225</v>
      </c>
      <c r="R36" s="134" t="s">
        <v>222</v>
      </c>
      <c r="S36" s="135" t="s">
        <v>226</v>
      </c>
      <c r="T36" s="136" t="s">
        <v>208</v>
      </c>
      <c r="U36" s="137"/>
      <c r="V36" s="138">
        <v>0</v>
      </c>
      <c r="W36" s="138">
        <v>0</v>
      </c>
      <c r="X36" s="138">
        <f t="shared" si="1"/>
        <v>0</v>
      </c>
      <c r="Y36" s="132"/>
      <c r="Z36" s="132"/>
    </row>
    <row r="37" spans="1:26" s="124" customFormat="1" ht="14.4" hidden="1" customHeight="1" x14ac:dyDescent="0.3">
      <c r="A37" s="258"/>
      <c r="B37" s="283"/>
      <c r="C37" s="435" t="s">
        <v>220</v>
      </c>
      <c r="D37" s="435"/>
      <c r="E37" s="435"/>
      <c r="F37" s="435"/>
      <c r="G37" s="435"/>
      <c r="H37" s="435"/>
      <c r="I37" s="435"/>
      <c r="J37" s="435"/>
      <c r="K37" s="283" t="s">
        <v>24</v>
      </c>
      <c r="L37" s="284">
        <v>0</v>
      </c>
      <c r="M37" s="285">
        <v>1</v>
      </c>
      <c r="N37" s="286">
        <v>0.27</v>
      </c>
      <c r="O37" s="287">
        <f t="shared" si="0"/>
        <v>0</v>
      </c>
      <c r="P37" s="123"/>
      <c r="Q37" s="116" t="s">
        <v>221</v>
      </c>
      <c r="R37" s="116" t="s">
        <v>222</v>
      </c>
      <c r="S37" s="106" t="s">
        <v>223</v>
      </c>
      <c r="T37" s="107" t="s">
        <v>208</v>
      </c>
      <c r="U37" s="108">
        <v>1</v>
      </c>
      <c r="V37" s="109">
        <v>500</v>
      </c>
      <c r="W37" s="109">
        <v>635</v>
      </c>
      <c r="X37" s="109">
        <f t="shared" si="1"/>
        <v>635</v>
      </c>
      <c r="Y37" s="123"/>
      <c r="Z37" s="123"/>
    </row>
    <row r="38" spans="1:26" s="133" customFormat="1" ht="14.4" hidden="1" customHeight="1" x14ac:dyDescent="0.3">
      <c r="A38" s="257"/>
      <c r="B38" s="143"/>
      <c r="C38" s="329" t="s">
        <v>228</v>
      </c>
      <c r="D38" s="329"/>
      <c r="E38" s="329"/>
      <c r="F38" s="329"/>
      <c r="G38" s="329"/>
      <c r="H38" s="329"/>
      <c r="I38" s="329"/>
      <c r="J38" s="329"/>
      <c r="K38" s="143" t="s">
        <v>24</v>
      </c>
      <c r="L38" s="279">
        <v>0</v>
      </c>
      <c r="M38" s="280">
        <v>0</v>
      </c>
      <c r="N38" s="281">
        <v>0.27</v>
      </c>
      <c r="O38" s="282">
        <f t="shared" si="0"/>
        <v>0</v>
      </c>
      <c r="P38" s="132"/>
      <c r="Q38" s="134" t="s">
        <v>227</v>
      </c>
      <c r="R38" s="134" t="s">
        <v>222</v>
      </c>
      <c r="S38" s="135" t="s">
        <v>228</v>
      </c>
      <c r="T38" s="136" t="s">
        <v>208</v>
      </c>
      <c r="U38" s="137">
        <v>0</v>
      </c>
      <c r="V38" s="138">
        <v>0</v>
      </c>
      <c r="W38" s="138">
        <v>0</v>
      </c>
      <c r="X38" s="138">
        <f t="shared" si="1"/>
        <v>0</v>
      </c>
      <c r="Y38" s="132"/>
      <c r="Z38" s="132"/>
    </row>
    <row r="39" spans="1:26" ht="14.4" customHeight="1" x14ac:dyDescent="0.3">
      <c r="A39" s="253"/>
      <c r="B39" s="273">
        <v>98524</v>
      </c>
      <c r="C39" s="362" t="s">
        <v>34</v>
      </c>
      <c r="D39" s="362"/>
      <c r="E39" s="362"/>
      <c r="F39" s="362"/>
      <c r="G39" s="362"/>
      <c r="H39" s="362"/>
      <c r="I39" s="362"/>
      <c r="J39" s="362"/>
      <c r="K39" s="274" t="s">
        <v>202</v>
      </c>
      <c r="L39" s="275">
        <v>6.49</v>
      </c>
      <c r="M39" s="276">
        <v>1230</v>
      </c>
      <c r="N39" s="277">
        <v>0.27</v>
      </c>
      <c r="O39" s="278">
        <f t="shared" si="0"/>
        <v>10138.029</v>
      </c>
      <c r="P39" s="8"/>
      <c r="Q39" s="105">
        <v>98524</v>
      </c>
      <c r="R39" s="116" t="s">
        <v>203</v>
      </c>
      <c r="S39" s="106" t="s">
        <v>229</v>
      </c>
      <c r="T39" s="107" t="s">
        <v>197</v>
      </c>
      <c r="U39" s="108">
        <v>1230</v>
      </c>
      <c r="V39" s="109">
        <v>3.71</v>
      </c>
      <c r="W39" s="109">
        <v>4.71</v>
      </c>
      <c r="X39" s="109">
        <f t="shared" si="1"/>
        <v>5793.3</v>
      </c>
      <c r="Y39" s="8"/>
      <c r="Z39" s="8"/>
    </row>
    <row r="40" spans="1:26" s="182" customFormat="1" ht="14.4" customHeight="1" x14ac:dyDescent="0.3">
      <c r="A40" s="259"/>
      <c r="B40" s="288" t="s">
        <v>230</v>
      </c>
      <c r="C40" s="324" t="s">
        <v>231</v>
      </c>
      <c r="D40" s="324"/>
      <c r="E40" s="324"/>
      <c r="F40" s="324"/>
      <c r="G40" s="324"/>
      <c r="H40" s="324"/>
      <c r="I40" s="324"/>
      <c r="J40" s="324"/>
      <c r="K40" s="269"/>
      <c r="L40" s="270"/>
      <c r="M40" s="271"/>
      <c r="N40" s="272"/>
      <c r="O40" s="270">
        <f>SUM(O41:O44)</f>
        <v>0</v>
      </c>
      <c r="P40" s="177"/>
      <c r="Q40" s="316" t="str">
        <f>B40</f>
        <v>2.00</v>
      </c>
      <c r="R40" s="317"/>
      <c r="S40" s="178" t="str">
        <f>C40</f>
        <v>MOVIMENTO DE TERRAS PARA FUNDAÇÃO</v>
      </c>
      <c r="T40" s="179"/>
      <c r="U40" s="180"/>
      <c r="V40" s="179"/>
      <c r="W40" s="179"/>
      <c r="X40" s="181"/>
      <c r="Y40" s="177"/>
      <c r="Z40" s="177"/>
    </row>
    <row r="41" spans="1:26" s="133" customFormat="1" ht="18.600000000000001" hidden="1" customHeight="1" x14ac:dyDescent="0.3">
      <c r="A41" s="257"/>
      <c r="B41" s="134">
        <v>55835</v>
      </c>
      <c r="C41" s="329" t="s">
        <v>236</v>
      </c>
      <c r="D41" s="329"/>
      <c r="E41" s="329"/>
      <c r="F41" s="329"/>
      <c r="G41" s="329"/>
      <c r="H41" s="329"/>
      <c r="I41" s="329"/>
      <c r="J41" s="329"/>
      <c r="K41" s="136" t="s">
        <v>198</v>
      </c>
      <c r="L41" s="279">
        <v>0</v>
      </c>
      <c r="M41" s="280">
        <v>0</v>
      </c>
      <c r="N41" s="281">
        <v>0.27</v>
      </c>
      <c r="O41" s="282">
        <f t="shared" si="0"/>
        <v>0</v>
      </c>
      <c r="P41" s="132"/>
      <c r="Q41" s="134">
        <v>55835</v>
      </c>
      <c r="R41" s="134" t="s">
        <v>203</v>
      </c>
      <c r="S41" s="135" t="s">
        <v>236</v>
      </c>
      <c r="T41" s="136" t="s">
        <v>198</v>
      </c>
      <c r="U41" s="137">
        <v>0</v>
      </c>
      <c r="V41" s="138">
        <v>0</v>
      </c>
      <c r="W41" s="138">
        <v>0</v>
      </c>
      <c r="X41" s="138">
        <f t="shared" ref="X41:X62" si="3">U41*W41</f>
        <v>0</v>
      </c>
      <c r="Y41" s="132"/>
      <c r="Z41" s="132"/>
    </row>
    <row r="42" spans="1:26" s="133" customFormat="1" ht="14.4" hidden="1" customHeight="1" x14ac:dyDescent="0.3">
      <c r="A42" s="257"/>
      <c r="B42" s="134" t="s">
        <v>235</v>
      </c>
      <c r="C42" s="329" t="s">
        <v>232</v>
      </c>
      <c r="D42" s="329"/>
      <c r="E42" s="329"/>
      <c r="F42" s="329"/>
      <c r="G42" s="329"/>
      <c r="H42" s="329"/>
      <c r="I42" s="329"/>
      <c r="J42" s="329"/>
      <c r="K42" s="136" t="s">
        <v>198</v>
      </c>
      <c r="L42" s="279">
        <v>0</v>
      </c>
      <c r="M42" s="280">
        <v>0</v>
      </c>
      <c r="N42" s="281">
        <v>0.27</v>
      </c>
      <c r="O42" s="282">
        <f t="shared" si="0"/>
        <v>0</v>
      </c>
      <c r="P42" s="132"/>
      <c r="Q42" s="134" t="s">
        <v>235</v>
      </c>
      <c r="R42" s="134" t="s">
        <v>203</v>
      </c>
      <c r="S42" s="135" t="s">
        <v>232</v>
      </c>
      <c r="T42" s="136" t="s">
        <v>198</v>
      </c>
      <c r="U42" s="137">
        <v>0</v>
      </c>
      <c r="V42" s="138">
        <v>0</v>
      </c>
      <c r="W42" s="138">
        <v>0</v>
      </c>
      <c r="X42" s="138">
        <f t="shared" si="3"/>
        <v>0</v>
      </c>
      <c r="Y42" s="132"/>
      <c r="Z42" s="132"/>
    </row>
    <row r="43" spans="1:26" s="133" customFormat="1" ht="14.4" hidden="1" customHeight="1" x14ac:dyDescent="0.3">
      <c r="A43" s="257"/>
      <c r="B43" s="134">
        <v>79483</v>
      </c>
      <c r="C43" s="329" t="s">
        <v>233</v>
      </c>
      <c r="D43" s="329"/>
      <c r="E43" s="329"/>
      <c r="F43" s="329"/>
      <c r="G43" s="329"/>
      <c r="H43" s="329"/>
      <c r="I43" s="329"/>
      <c r="J43" s="329"/>
      <c r="K43" s="136" t="s">
        <v>197</v>
      </c>
      <c r="L43" s="279">
        <v>0</v>
      </c>
      <c r="M43" s="280">
        <v>0</v>
      </c>
      <c r="N43" s="281">
        <v>0.27</v>
      </c>
      <c r="O43" s="282">
        <f t="shared" si="0"/>
        <v>0</v>
      </c>
      <c r="P43" s="132"/>
      <c r="Q43" s="134">
        <v>79483</v>
      </c>
      <c r="R43" s="134" t="s">
        <v>203</v>
      </c>
      <c r="S43" s="135" t="s">
        <v>233</v>
      </c>
      <c r="T43" s="136" t="s">
        <v>197</v>
      </c>
      <c r="U43" s="137">
        <v>0</v>
      </c>
      <c r="V43" s="138">
        <v>0</v>
      </c>
      <c r="W43" s="138">
        <v>0</v>
      </c>
      <c r="X43" s="138">
        <f t="shared" si="3"/>
        <v>0</v>
      </c>
      <c r="Y43" s="132"/>
      <c r="Z43" s="132"/>
    </row>
    <row r="44" spans="1:26" s="133" customFormat="1" ht="14.4" hidden="1" customHeight="1" x14ac:dyDescent="0.3">
      <c r="A44" s="257"/>
      <c r="B44" s="134">
        <v>53527</v>
      </c>
      <c r="C44" s="329" t="s">
        <v>234</v>
      </c>
      <c r="D44" s="329"/>
      <c r="E44" s="329"/>
      <c r="F44" s="329"/>
      <c r="G44" s="329"/>
      <c r="H44" s="329"/>
      <c r="I44" s="329"/>
      <c r="J44" s="329"/>
      <c r="K44" s="136" t="s">
        <v>198</v>
      </c>
      <c r="L44" s="279">
        <v>0</v>
      </c>
      <c r="M44" s="280">
        <v>0</v>
      </c>
      <c r="N44" s="281">
        <v>0.27</v>
      </c>
      <c r="O44" s="282">
        <f t="shared" si="0"/>
        <v>0</v>
      </c>
      <c r="P44" s="132"/>
      <c r="Q44" s="134">
        <v>53527</v>
      </c>
      <c r="R44" s="134" t="s">
        <v>203</v>
      </c>
      <c r="S44" s="135" t="s">
        <v>234</v>
      </c>
      <c r="T44" s="136" t="s">
        <v>198</v>
      </c>
      <c r="U44" s="137">
        <v>0</v>
      </c>
      <c r="V44" s="138">
        <v>0</v>
      </c>
      <c r="W44" s="138">
        <v>0</v>
      </c>
      <c r="X44" s="138">
        <f t="shared" si="3"/>
        <v>0</v>
      </c>
      <c r="Y44" s="132"/>
      <c r="Z44" s="132"/>
    </row>
    <row r="45" spans="1:26" s="182" customFormat="1" ht="14.4" x14ac:dyDescent="0.3">
      <c r="A45" s="259"/>
      <c r="B45" s="288" t="s">
        <v>256</v>
      </c>
      <c r="C45" s="324" t="s">
        <v>250</v>
      </c>
      <c r="D45" s="324"/>
      <c r="E45" s="324"/>
      <c r="F45" s="324"/>
      <c r="G45" s="324"/>
      <c r="H45" s="324"/>
      <c r="I45" s="324"/>
      <c r="J45" s="324"/>
      <c r="K45" s="269"/>
      <c r="L45" s="270"/>
      <c r="M45" s="271"/>
      <c r="N45" s="272"/>
      <c r="O45" s="270">
        <f>SUM(O46:O56)</f>
        <v>0</v>
      </c>
      <c r="P45" s="177"/>
      <c r="Q45" s="316" t="str">
        <f>B45</f>
        <v>3.00</v>
      </c>
      <c r="R45" s="317"/>
      <c r="S45" s="178" t="str">
        <f>C45</f>
        <v>FUNDÇÕES</v>
      </c>
      <c r="T45" s="179"/>
      <c r="U45" s="180"/>
      <c r="V45" s="179"/>
      <c r="W45" s="179"/>
      <c r="X45" s="179"/>
      <c r="Y45" s="177"/>
      <c r="Z45" s="177"/>
    </row>
    <row r="46" spans="1:26" ht="13.8" customHeight="1" x14ac:dyDescent="0.3">
      <c r="A46" s="253"/>
      <c r="B46" s="289"/>
      <c r="C46" s="340" t="s">
        <v>251</v>
      </c>
      <c r="D46" s="340"/>
      <c r="E46" s="340"/>
      <c r="F46" s="340"/>
      <c r="G46" s="340"/>
      <c r="H46" s="340"/>
      <c r="I46" s="340"/>
      <c r="J46" s="340"/>
      <c r="K46" s="289"/>
      <c r="L46" s="289"/>
      <c r="M46" s="289"/>
      <c r="N46" s="290"/>
      <c r="O46" s="291"/>
      <c r="P46" s="8"/>
      <c r="Q46" s="112"/>
      <c r="R46" s="113"/>
      <c r="S46" s="114" t="str">
        <f>C46</f>
        <v>CONCRETO ARMADO PARA FUNDAÇÕES - SAPATAS</v>
      </c>
      <c r="T46" s="115"/>
      <c r="U46" s="164"/>
      <c r="V46" s="115"/>
      <c r="W46" s="115"/>
      <c r="X46" s="115"/>
      <c r="Y46" s="8"/>
      <c r="Z46" s="8"/>
    </row>
    <row r="47" spans="1:26" s="133" customFormat="1" ht="14.4" hidden="1" customHeight="1" x14ac:dyDescent="0.3">
      <c r="A47" s="257"/>
      <c r="B47" s="143" t="s">
        <v>237</v>
      </c>
      <c r="C47" s="329" t="s">
        <v>238</v>
      </c>
      <c r="D47" s="329"/>
      <c r="E47" s="329"/>
      <c r="F47" s="329"/>
      <c r="G47" s="329"/>
      <c r="H47" s="329"/>
      <c r="I47" s="329"/>
      <c r="J47" s="329"/>
      <c r="K47" s="143" t="s">
        <v>202</v>
      </c>
      <c r="L47" s="279">
        <v>0</v>
      </c>
      <c r="M47" s="280">
        <v>0</v>
      </c>
      <c r="N47" s="281">
        <v>0.27</v>
      </c>
      <c r="O47" s="282">
        <f>M47*(L47*N47+L47)</f>
        <v>0</v>
      </c>
      <c r="P47" s="132"/>
      <c r="Q47" s="142" t="s">
        <v>237</v>
      </c>
      <c r="R47" s="134" t="s">
        <v>203</v>
      </c>
      <c r="S47" s="135" t="s">
        <v>238</v>
      </c>
      <c r="T47" s="127" t="s">
        <v>202</v>
      </c>
      <c r="U47" s="137">
        <v>0</v>
      </c>
      <c r="V47" s="138"/>
      <c r="W47" s="138"/>
      <c r="X47" s="138">
        <f t="shared" si="3"/>
        <v>0</v>
      </c>
      <c r="Y47" s="132"/>
      <c r="Z47" s="132"/>
    </row>
    <row r="48" spans="1:26" s="133" customFormat="1" ht="14.4" hidden="1" customHeight="1" x14ac:dyDescent="0.3">
      <c r="A48" s="257"/>
      <c r="B48" s="143">
        <v>5651</v>
      </c>
      <c r="C48" s="329" t="s">
        <v>239</v>
      </c>
      <c r="D48" s="329"/>
      <c r="E48" s="329"/>
      <c r="F48" s="329"/>
      <c r="G48" s="329"/>
      <c r="H48" s="329"/>
      <c r="I48" s="329"/>
      <c r="J48" s="329"/>
      <c r="K48" s="143" t="s">
        <v>202</v>
      </c>
      <c r="L48" s="279">
        <v>0</v>
      </c>
      <c r="M48" s="280">
        <v>0</v>
      </c>
      <c r="N48" s="281">
        <v>0.27</v>
      </c>
      <c r="O48" s="282">
        <f t="shared" si="0"/>
        <v>0</v>
      </c>
      <c r="P48" s="132"/>
      <c r="Q48" s="143">
        <v>5651</v>
      </c>
      <c r="R48" s="134" t="s">
        <v>203</v>
      </c>
      <c r="S48" s="135" t="s">
        <v>239</v>
      </c>
      <c r="T48" s="127" t="s">
        <v>202</v>
      </c>
      <c r="U48" s="137">
        <v>0</v>
      </c>
      <c r="V48" s="138">
        <v>0</v>
      </c>
      <c r="W48" s="138">
        <v>0</v>
      </c>
      <c r="X48" s="138">
        <f t="shared" si="3"/>
        <v>0</v>
      </c>
      <c r="Y48" s="132"/>
      <c r="Z48" s="132"/>
    </row>
    <row r="49" spans="1:26" s="133" customFormat="1" ht="28.2" hidden="1" customHeight="1" x14ac:dyDescent="0.3">
      <c r="A49" s="257"/>
      <c r="B49" s="143" t="s">
        <v>240</v>
      </c>
      <c r="C49" s="329" t="s">
        <v>241</v>
      </c>
      <c r="D49" s="329"/>
      <c r="E49" s="329"/>
      <c r="F49" s="329"/>
      <c r="G49" s="329"/>
      <c r="H49" s="329"/>
      <c r="I49" s="329"/>
      <c r="J49" s="329"/>
      <c r="K49" s="143" t="s">
        <v>242</v>
      </c>
      <c r="L49" s="279">
        <v>0</v>
      </c>
      <c r="M49" s="280">
        <v>0</v>
      </c>
      <c r="N49" s="281">
        <v>0.27</v>
      </c>
      <c r="O49" s="282">
        <f t="shared" si="0"/>
        <v>0</v>
      </c>
      <c r="P49" s="132"/>
      <c r="Q49" s="143" t="s">
        <v>240</v>
      </c>
      <c r="R49" s="134" t="s">
        <v>203</v>
      </c>
      <c r="S49" s="135" t="s">
        <v>249</v>
      </c>
      <c r="T49" s="127" t="s">
        <v>242</v>
      </c>
      <c r="U49" s="137">
        <v>0</v>
      </c>
      <c r="V49" s="138">
        <v>0</v>
      </c>
      <c r="W49" s="138">
        <v>0</v>
      </c>
      <c r="X49" s="138">
        <f t="shared" si="3"/>
        <v>0</v>
      </c>
      <c r="Y49" s="132"/>
      <c r="Z49" s="132"/>
    </row>
    <row r="50" spans="1:26" s="133" customFormat="1" ht="26.4" hidden="1" customHeight="1" x14ac:dyDescent="0.3">
      <c r="A50" s="257"/>
      <c r="B50" s="143" t="s">
        <v>243</v>
      </c>
      <c r="C50" s="329" t="s">
        <v>244</v>
      </c>
      <c r="D50" s="329"/>
      <c r="E50" s="329"/>
      <c r="F50" s="329"/>
      <c r="G50" s="329"/>
      <c r="H50" s="329"/>
      <c r="I50" s="329"/>
      <c r="J50" s="329"/>
      <c r="K50" s="143" t="s">
        <v>242</v>
      </c>
      <c r="L50" s="279">
        <v>0</v>
      </c>
      <c r="M50" s="280">
        <v>0</v>
      </c>
      <c r="N50" s="281">
        <v>0.27</v>
      </c>
      <c r="O50" s="282">
        <f t="shared" si="0"/>
        <v>0</v>
      </c>
      <c r="P50" s="132"/>
      <c r="Q50" s="143" t="s">
        <v>243</v>
      </c>
      <c r="R50" s="134" t="s">
        <v>203</v>
      </c>
      <c r="S50" s="135" t="s">
        <v>244</v>
      </c>
      <c r="T50" s="127" t="s">
        <v>242</v>
      </c>
      <c r="U50" s="137">
        <v>0</v>
      </c>
      <c r="V50" s="138">
        <v>0</v>
      </c>
      <c r="W50" s="138">
        <v>0</v>
      </c>
      <c r="X50" s="138">
        <f t="shared" si="3"/>
        <v>0</v>
      </c>
      <c r="Y50" s="132"/>
      <c r="Z50" s="132"/>
    </row>
    <row r="51" spans="1:26" s="133" customFormat="1" ht="14.4" hidden="1" customHeight="1" x14ac:dyDescent="0.3">
      <c r="A51" s="257"/>
      <c r="B51" s="143" t="s">
        <v>245</v>
      </c>
      <c r="C51" s="329" t="s">
        <v>246</v>
      </c>
      <c r="D51" s="329"/>
      <c r="E51" s="329"/>
      <c r="F51" s="329"/>
      <c r="G51" s="329"/>
      <c r="H51" s="329"/>
      <c r="I51" s="329"/>
      <c r="J51" s="329"/>
      <c r="K51" s="143" t="s">
        <v>247</v>
      </c>
      <c r="L51" s="279">
        <v>0</v>
      </c>
      <c r="M51" s="280">
        <v>0</v>
      </c>
      <c r="N51" s="281">
        <v>0.27</v>
      </c>
      <c r="O51" s="282">
        <f t="shared" si="0"/>
        <v>0</v>
      </c>
      <c r="P51" s="132"/>
      <c r="Q51" s="143" t="s">
        <v>245</v>
      </c>
      <c r="R51" s="134" t="s">
        <v>203</v>
      </c>
      <c r="S51" s="140" t="s">
        <v>246</v>
      </c>
      <c r="T51" s="127" t="s">
        <v>247</v>
      </c>
      <c r="U51" s="137">
        <v>0</v>
      </c>
      <c r="V51" s="138">
        <v>0</v>
      </c>
      <c r="W51" s="138">
        <v>0</v>
      </c>
      <c r="X51" s="138">
        <f t="shared" si="3"/>
        <v>0</v>
      </c>
      <c r="Y51" s="132"/>
      <c r="Z51" s="132"/>
    </row>
    <row r="52" spans="1:26" ht="14.4" x14ac:dyDescent="0.3">
      <c r="A52" s="253"/>
      <c r="B52" s="289"/>
      <c r="C52" s="340" t="s">
        <v>252</v>
      </c>
      <c r="D52" s="340"/>
      <c r="E52" s="340"/>
      <c r="F52" s="340"/>
      <c r="G52" s="340"/>
      <c r="H52" s="340"/>
      <c r="I52" s="340"/>
      <c r="J52" s="340"/>
      <c r="K52" s="289"/>
      <c r="L52" s="289"/>
      <c r="M52" s="289"/>
      <c r="N52" s="290"/>
      <c r="O52" s="291"/>
      <c r="P52" s="8"/>
      <c r="Q52" s="112"/>
      <c r="R52" s="113"/>
      <c r="S52" s="114" t="str">
        <f>C52</f>
        <v>CONCRETO ARMADO PARA FUNDAÇÕES - VIGAS BALDRAMES</v>
      </c>
      <c r="T52" s="115"/>
      <c r="U52" s="164"/>
      <c r="V52" s="115"/>
      <c r="W52" s="115"/>
      <c r="X52" s="115"/>
      <c r="Y52" s="8"/>
      <c r="Z52" s="8"/>
    </row>
    <row r="53" spans="1:26" s="133" customFormat="1" ht="14.4" hidden="1" customHeight="1" x14ac:dyDescent="0.3">
      <c r="A53" s="257"/>
      <c r="B53" s="143">
        <v>5651</v>
      </c>
      <c r="C53" s="329" t="s">
        <v>253</v>
      </c>
      <c r="D53" s="329"/>
      <c r="E53" s="329"/>
      <c r="F53" s="329"/>
      <c r="G53" s="329"/>
      <c r="H53" s="329"/>
      <c r="I53" s="329"/>
      <c r="J53" s="329"/>
      <c r="K53" s="143" t="s">
        <v>197</v>
      </c>
      <c r="L53" s="279">
        <v>0</v>
      </c>
      <c r="M53" s="280">
        <v>0</v>
      </c>
      <c r="N53" s="281">
        <v>0.27</v>
      </c>
      <c r="O53" s="282">
        <f t="shared" si="0"/>
        <v>0</v>
      </c>
      <c r="P53" s="132"/>
      <c r="Q53" s="134">
        <v>5651</v>
      </c>
      <c r="R53" s="134" t="s">
        <v>203</v>
      </c>
      <c r="S53" s="135" t="s">
        <v>253</v>
      </c>
      <c r="T53" s="136" t="s">
        <v>197</v>
      </c>
      <c r="U53" s="137">
        <v>0</v>
      </c>
      <c r="V53" s="138">
        <v>0</v>
      </c>
      <c r="W53" s="138">
        <v>0</v>
      </c>
      <c r="X53" s="138">
        <f t="shared" si="3"/>
        <v>0</v>
      </c>
      <c r="Y53" s="132"/>
      <c r="Z53" s="132"/>
    </row>
    <row r="54" spans="1:26" s="133" customFormat="1" ht="29.4" hidden="1" customHeight="1" x14ac:dyDescent="0.3">
      <c r="A54" s="257"/>
      <c r="B54" s="143" t="s">
        <v>240</v>
      </c>
      <c r="C54" s="329" t="s">
        <v>249</v>
      </c>
      <c r="D54" s="329"/>
      <c r="E54" s="329"/>
      <c r="F54" s="329"/>
      <c r="G54" s="329"/>
      <c r="H54" s="329"/>
      <c r="I54" s="329"/>
      <c r="J54" s="329"/>
      <c r="K54" s="143" t="s">
        <v>40</v>
      </c>
      <c r="L54" s="279">
        <v>0</v>
      </c>
      <c r="M54" s="280">
        <v>0</v>
      </c>
      <c r="N54" s="281">
        <v>0.27</v>
      </c>
      <c r="O54" s="282">
        <f t="shared" si="0"/>
        <v>0</v>
      </c>
      <c r="P54" s="132"/>
      <c r="Q54" s="134" t="s">
        <v>240</v>
      </c>
      <c r="R54" s="134" t="s">
        <v>203</v>
      </c>
      <c r="S54" s="135" t="s">
        <v>241</v>
      </c>
      <c r="T54" s="136" t="s">
        <v>40</v>
      </c>
      <c r="U54" s="137">
        <v>0</v>
      </c>
      <c r="V54" s="138">
        <v>0</v>
      </c>
      <c r="W54" s="138">
        <v>0</v>
      </c>
      <c r="X54" s="138">
        <f t="shared" si="3"/>
        <v>0</v>
      </c>
      <c r="Y54" s="132"/>
      <c r="Z54" s="132"/>
    </row>
    <row r="55" spans="1:26" s="133" customFormat="1" ht="28.2" hidden="1" customHeight="1" x14ac:dyDescent="0.3">
      <c r="A55" s="257"/>
      <c r="B55" s="143" t="s">
        <v>243</v>
      </c>
      <c r="C55" s="329" t="s">
        <v>254</v>
      </c>
      <c r="D55" s="329"/>
      <c r="E55" s="329"/>
      <c r="F55" s="329"/>
      <c r="G55" s="329"/>
      <c r="H55" s="329"/>
      <c r="I55" s="329"/>
      <c r="J55" s="329"/>
      <c r="K55" s="143" t="s">
        <v>40</v>
      </c>
      <c r="L55" s="279">
        <v>0</v>
      </c>
      <c r="M55" s="280">
        <v>0</v>
      </c>
      <c r="N55" s="281">
        <v>0.27</v>
      </c>
      <c r="O55" s="282">
        <f t="shared" si="0"/>
        <v>0</v>
      </c>
      <c r="P55" s="132"/>
      <c r="Q55" s="134" t="s">
        <v>243</v>
      </c>
      <c r="R55" s="134" t="s">
        <v>203</v>
      </c>
      <c r="S55" s="135" t="s">
        <v>255</v>
      </c>
      <c r="T55" s="136" t="s">
        <v>40</v>
      </c>
      <c r="U55" s="137">
        <v>0</v>
      </c>
      <c r="V55" s="138">
        <v>0</v>
      </c>
      <c r="W55" s="138">
        <v>0</v>
      </c>
      <c r="X55" s="138">
        <f t="shared" si="3"/>
        <v>0</v>
      </c>
      <c r="Y55" s="132"/>
      <c r="Z55" s="132"/>
    </row>
    <row r="56" spans="1:26" s="133" customFormat="1" ht="14.4" hidden="1" customHeight="1" x14ac:dyDescent="0.3">
      <c r="A56" s="257"/>
      <c r="B56" s="143" t="s">
        <v>245</v>
      </c>
      <c r="C56" s="329" t="s">
        <v>246</v>
      </c>
      <c r="D56" s="329"/>
      <c r="E56" s="329"/>
      <c r="F56" s="329"/>
      <c r="G56" s="329"/>
      <c r="H56" s="329"/>
      <c r="I56" s="329"/>
      <c r="J56" s="329"/>
      <c r="K56" s="143" t="s">
        <v>198</v>
      </c>
      <c r="L56" s="279">
        <v>0</v>
      </c>
      <c r="M56" s="280">
        <v>0</v>
      </c>
      <c r="N56" s="281">
        <v>0.27</v>
      </c>
      <c r="O56" s="282">
        <f t="shared" si="0"/>
        <v>0</v>
      </c>
      <c r="P56" s="132"/>
      <c r="Q56" s="134" t="s">
        <v>245</v>
      </c>
      <c r="R56" s="134" t="s">
        <v>203</v>
      </c>
      <c r="S56" s="135" t="s">
        <v>246</v>
      </c>
      <c r="T56" s="136" t="s">
        <v>198</v>
      </c>
      <c r="U56" s="137">
        <v>0</v>
      </c>
      <c r="V56" s="138">
        <v>0</v>
      </c>
      <c r="W56" s="138">
        <v>0</v>
      </c>
      <c r="X56" s="138">
        <f t="shared" si="3"/>
        <v>0</v>
      </c>
      <c r="Y56" s="132"/>
      <c r="Z56" s="132"/>
    </row>
    <row r="57" spans="1:26" s="182" customFormat="1" ht="14.4" x14ac:dyDescent="0.3">
      <c r="A57" s="259"/>
      <c r="B57" s="288" t="s">
        <v>257</v>
      </c>
      <c r="C57" s="324" t="s">
        <v>181</v>
      </c>
      <c r="D57" s="324"/>
      <c r="E57" s="324"/>
      <c r="F57" s="324"/>
      <c r="G57" s="324"/>
      <c r="H57" s="324"/>
      <c r="I57" s="324"/>
      <c r="J57" s="324"/>
      <c r="K57" s="269"/>
      <c r="L57" s="270"/>
      <c r="M57" s="271"/>
      <c r="N57" s="272"/>
      <c r="O57" s="270">
        <f>SUM(O58:O81)</f>
        <v>55581.830796999995</v>
      </c>
      <c r="P57" s="177"/>
      <c r="Q57" s="316" t="str">
        <f>B57</f>
        <v>4.00</v>
      </c>
      <c r="R57" s="317"/>
      <c r="S57" s="178" t="str">
        <f>C57</f>
        <v>SUPERESTRUTURA</v>
      </c>
      <c r="T57" s="179"/>
      <c r="U57" s="180"/>
      <c r="V57" s="179"/>
      <c r="W57" s="179"/>
      <c r="X57" s="179"/>
      <c r="Y57" s="177"/>
      <c r="Z57" s="177"/>
    </row>
    <row r="58" spans="1:26" ht="13.8" customHeight="1" x14ac:dyDescent="0.3">
      <c r="A58" s="253"/>
      <c r="B58" s="289"/>
      <c r="C58" s="340" t="s">
        <v>258</v>
      </c>
      <c r="D58" s="340"/>
      <c r="E58" s="340"/>
      <c r="F58" s="340"/>
      <c r="G58" s="340"/>
      <c r="H58" s="340"/>
      <c r="I58" s="340"/>
      <c r="J58" s="340"/>
      <c r="K58" s="289"/>
      <c r="L58" s="289"/>
      <c r="M58" s="289"/>
      <c r="N58" s="290"/>
      <c r="O58" s="291"/>
      <c r="P58" s="8"/>
      <c r="Q58" s="112"/>
      <c r="R58" s="113"/>
      <c r="S58" s="114" t="str">
        <f>C58</f>
        <v>CONCRETO ARMADO - VIGAS</v>
      </c>
      <c r="T58" s="115"/>
      <c r="U58" s="164"/>
      <c r="V58" s="115"/>
      <c r="W58" s="115"/>
      <c r="X58" s="115"/>
      <c r="Y58" s="8"/>
      <c r="Z58" s="8"/>
    </row>
    <row r="59" spans="1:26" s="133" customFormat="1" ht="1.8" hidden="1" customHeight="1" x14ac:dyDescent="0.3">
      <c r="A59" s="257"/>
      <c r="B59" s="143">
        <v>84219</v>
      </c>
      <c r="C59" s="329" t="s">
        <v>259</v>
      </c>
      <c r="D59" s="329"/>
      <c r="E59" s="329"/>
      <c r="F59" s="329"/>
      <c r="G59" s="329"/>
      <c r="H59" s="329"/>
      <c r="I59" s="329"/>
      <c r="J59" s="329"/>
      <c r="K59" s="143" t="s">
        <v>197</v>
      </c>
      <c r="L59" s="279">
        <v>0</v>
      </c>
      <c r="M59" s="280">
        <v>0</v>
      </c>
      <c r="N59" s="281">
        <v>0.27</v>
      </c>
      <c r="O59" s="282">
        <f t="shared" si="0"/>
        <v>0</v>
      </c>
      <c r="P59" s="132"/>
      <c r="Q59" s="134">
        <v>84219</v>
      </c>
      <c r="R59" s="134" t="s">
        <v>203</v>
      </c>
      <c r="S59" s="135" t="s">
        <v>253</v>
      </c>
      <c r="T59" s="136" t="s">
        <v>197</v>
      </c>
      <c r="U59" s="137">
        <v>0</v>
      </c>
      <c r="V59" s="138">
        <v>0</v>
      </c>
      <c r="W59" s="138">
        <v>0</v>
      </c>
      <c r="X59" s="138">
        <f t="shared" si="3"/>
        <v>0</v>
      </c>
      <c r="Y59" s="132"/>
      <c r="Z59" s="132"/>
    </row>
    <row r="60" spans="1:26" s="133" customFormat="1" ht="28.8" hidden="1" customHeight="1" x14ac:dyDescent="0.3">
      <c r="A60" s="257"/>
      <c r="B60" s="143" t="s">
        <v>240</v>
      </c>
      <c r="C60" s="329" t="s">
        <v>249</v>
      </c>
      <c r="D60" s="329"/>
      <c r="E60" s="329"/>
      <c r="F60" s="329"/>
      <c r="G60" s="329"/>
      <c r="H60" s="329"/>
      <c r="I60" s="329"/>
      <c r="J60" s="329"/>
      <c r="K60" s="143" t="s">
        <v>40</v>
      </c>
      <c r="L60" s="279">
        <v>0</v>
      </c>
      <c r="M60" s="280">
        <v>0</v>
      </c>
      <c r="N60" s="281">
        <v>0.27</v>
      </c>
      <c r="O60" s="282">
        <f t="shared" si="0"/>
        <v>0</v>
      </c>
      <c r="P60" s="132"/>
      <c r="Q60" s="134" t="s">
        <v>240</v>
      </c>
      <c r="R60" s="134" t="s">
        <v>203</v>
      </c>
      <c r="S60" s="135" t="s">
        <v>241</v>
      </c>
      <c r="T60" s="136" t="s">
        <v>40</v>
      </c>
      <c r="U60" s="137">
        <v>0</v>
      </c>
      <c r="V60" s="138">
        <v>0</v>
      </c>
      <c r="W60" s="138">
        <v>0</v>
      </c>
      <c r="X60" s="138">
        <f t="shared" si="3"/>
        <v>0</v>
      </c>
      <c r="Y60" s="132"/>
      <c r="Z60" s="132"/>
    </row>
    <row r="61" spans="1:26" s="133" customFormat="1" ht="27.6" hidden="1" customHeight="1" x14ac:dyDescent="0.3">
      <c r="A61" s="257"/>
      <c r="B61" s="143" t="s">
        <v>243</v>
      </c>
      <c r="C61" s="329" t="s">
        <v>254</v>
      </c>
      <c r="D61" s="329"/>
      <c r="E61" s="329"/>
      <c r="F61" s="329"/>
      <c r="G61" s="329"/>
      <c r="H61" s="329"/>
      <c r="I61" s="329"/>
      <c r="J61" s="329"/>
      <c r="K61" s="143" t="s">
        <v>40</v>
      </c>
      <c r="L61" s="279">
        <v>0</v>
      </c>
      <c r="M61" s="280">
        <v>0</v>
      </c>
      <c r="N61" s="281">
        <v>0.27</v>
      </c>
      <c r="O61" s="282">
        <f t="shared" si="0"/>
        <v>0</v>
      </c>
      <c r="P61" s="132"/>
      <c r="Q61" s="134" t="s">
        <v>243</v>
      </c>
      <c r="R61" s="134" t="s">
        <v>203</v>
      </c>
      <c r="S61" s="135" t="s">
        <v>255</v>
      </c>
      <c r="T61" s="136" t="s">
        <v>40</v>
      </c>
      <c r="U61" s="137">
        <v>0</v>
      </c>
      <c r="V61" s="138">
        <v>0</v>
      </c>
      <c r="W61" s="138">
        <v>0</v>
      </c>
      <c r="X61" s="138">
        <f t="shared" si="3"/>
        <v>0</v>
      </c>
      <c r="Y61" s="132"/>
      <c r="Z61" s="132"/>
    </row>
    <row r="62" spans="1:26" s="133" customFormat="1" ht="14.4" hidden="1" customHeight="1" x14ac:dyDescent="0.3">
      <c r="A62" s="257"/>
      <c r="B62" s="143" t="s">
        <v>245</v>
      </c>
      <c r="C62" s="329" t="s">
        <v>260</v>
      </c>
      <c r="D62" s="329"/>
      <c r="E62" s="329"/>
      <c r="F62" s="329"/>
      <c r="G62" s="329"/>
      <c r="H62" s="329"/>
      <c r="I62" s="329"/>
      <c r="J62" s="329"/>
      <c r="K62" s="143" t="s">
        <v>198</v>
      </c>
      <c r="L62" s="279">
        <v>0</v>
      </c>
      <c r="M62" s="280">
        <v>0</v>
      </c>
      <c r="N62" s="281">
        <v>0.27</v>
      </c>
      <c r="O62" s="282">
        <f t="shared" si="0"/>
        <v>0</v>
      </c>
      <c r="P62" s="132"/>
      <c r="Q62" s="134" t="s">
        <v>245</v>
      </c>
      <c r="R62" s="134" t="s">
        <v>203</v>
      </c>
      <c r="S62" s="135" t="s">
        <v>246</v>
      </c>
      <c r="T62" s="136" t="s">
        <v>198</v>
      </c>
      <c r="U62" s="137">
        <v>0</v>
      </c>
      <c r="V62" s="138">
        <v>0</v>
      </c>
      <c r="W62" s="138">
        <v>0</v>
      </c>
      <c r="X62" s="138">
        <f t="shared" si="3"/>
        <v>0</v>
      </c>
      <c r="Y62" s="132"/>
      <c r="Z62" s="132"/>
    </row>
    <row r="63" spans="1:26" ht="12.6" customHeight="1" x14ac:dyDescent="0.3">
      <c r="A63" s="253"/>
      <c r="B63" s="289"/>
      <c r="C63" s="340" t="s">
        <v>261</v>
      </c>
      <c r="D63" s="340"/>
      <c r="E63" s="340"/>
      <c r="F63" s="340"/>
      <c r="G63" s="340"/>
      <c r="H63" s="340"/>
      <c r="I63" s="340"/>
      <c r="J63" s="340"/>
      <c r="K63" s="289"/>
      <c r="L63" s="289"/>
      <c r="M63" s="289"/>
      <c r="N63" s="289"/>
      <c r="O63" s="289"/>
      <c r="P63" s="8"/>
      <c r="Q63" s="112"/>
      <c r="R63" s="113"/>
      <c r="S63" s="114" t="str">
        <f>C63</f>
        <v>CONCRETO ARMADO - LAJES E PILARES</v>
      </c>
      <c r="T63" s="115"/>
      <c r="U63" s="164"/>
      <c r="V63" s="115"/>
      <c r="W63" s="115"/>
      <c r="X63" s="115"/>
      <c r="Y63" s="8"/>
      <c r="Z63" s="8"/>
    </row>
    <row r="64" spans="1:26" ht="14.4" hidden="1" customHeight="1" x14ac:dyDescent="0.3">
      <c r="A64" s="253"/>
      <c r="B64" s="143">
        <v>84219</v>
      </c>
      <c r="C64" s="329" t="s">
        <v>259</v>
      </c>
      <c r="D64" s="329"/>
      <c r="E64" s="329"/>
      <c r="F64" s="329"/>
      <c r="G64" s="329"/>
      <c r="H64" s="329"/>
      <c r="I64" s="329"/>
      <c r="J64" s="329"/>
      <c r="K64" s="143" t="s">
        <v>197</v>
      </c>
      <c r="L64" s="279">
        <v>0</v>
      </c>
      <c r="M64" s="280">
        <v>0</v>
      </c>
      <c r="N64" s="281">
        <v>0.27</v>
      </c>
      <c r="O64" s="282">
        <f t="shared" si="0"/>
        <v>0</v>
      </c>
      <c r="P64" s="8"/>
      <c r="Q64" s="134">
        <v>84219</v>
      </c>
      <c r="R64" s="134" t="s">
        <v>203</v>
      </c>
      <c r="S64" s="135" t="s">
        <v>253</v>
      </c>
      <c r="T64" s="136" t="s">
        <v>197</v>
      </c>
      <c r="U64" s="137">
        <v>0</v>
      </c>
      <c r="V64" s="138">
        <v>0</v>
      </c>
      <c r="W64" s="138">
        <v>0</v>
      </c>
      <c r="X64" s="138">
        <f t="shared" ref="X64:X127" si="4">U64*W64</f>
        <v>0</v>
      </c>
      <c r="Y64" s="8"/>
      <c r="Z64" s="8"/>
    </row>
    <row r="65" spans="1:26" ht="27.6" hidden="1" customHeight="1" x14ac:dyDescent="0.3">
      <c r="A65" s="253"/>
      <c r="B65" s="143" t="s">
        <v>240</v>
      </c>
      <c r="C65" s="329" t="s">
        <v>249</v>
      </c>
      <c r="D65" s="329"/>
      <c r="E65" s="329"/>
      <c r="F65" s="329"/>
      <c r="G65" s="329"/>
      <c r="H65" s="329"/>
      <c r="I65" s="329"/>
      <c r="J65" s="329"/>
      <c r="K65" s="143" t="s">
        <v>40</v>
      </c>
      <c r="L65" s="279">
        <v>0</v>
      </c>
      <c r="M65" s="280">
        <v>0</v>
      </c>
      <c r="N65" s="281">
        <v>0.27</v>
      </c>
      <c r="O65" s="282">
        <f t="shared" si="0"/>
        <v>0</v>
      </c>
      <c r="P65" s="8"/>
      <c r="Q65" s="134" t="s">
        <v>240</v>
      </c>
      <c r="R65" s="134" t="s">
        <v>203</v>
      </c>
      <c r="S65" s="135" t="s">
        <v>241</v>
      </c>
      <c r="T65" s="136" t="s">
        <v>40</v>
      </c>
      <c r="U65" s="137">
        <v>0</v>
      </c>
      <c r="V65" s="138">
        <v>0</v>
      </c>
      <c r="W65" s="138">
        <v>0</v>
      </c>
      <c r="X65" s="138">
        <f t="shared" si="4"/>
        <v>0</v>
      </c>
      <c r="Y65" s="8"/>
      <c r="Z65" s="8"/>
    </row>
    <row r="66" spans="1:26" ht="27.6" hidden="1" customHeight="1" x14ac:dyDescent="0.3">
      <c r="A66" s="253"/>
      <c r="B66" s="143" t="s">
        <v>243</v>
      </c>
      <c r="C66" s="329" t="s">
        <v>254</v>
      </c>
      <c r="D66" s="329"/>
      <c r="E66" s="329"/>
      <c r="F66" s="329"/>
      <c r="G66" s="329"/>
      <c r="H66" s="329"/>
      <c r="I66" s="329"/>
      <c r="J66" s="329"/>
      <c r="K66" s="143" t="s">
        <v>40</v>
      </c>
      <c r="L66" s="279">
        <v>0</v>
      </c>
      <c r="M66" s="280">
        <v>0</v>
      </c>
      <c r="N66" s="281">
        <v>0.27</v>
      </c>
      <c r="O66" s="282">
        <f t="shared" si="0"/>
        <v>0</v>
      </c>
      <c r="P66" s="8"/>
      <c r="Q66" s="134" t="s">
        <v>243</v>
      </c>
      <c r="R66" s="134" t="s">
        <v>203</v>
      </c>
      <c r="S66" s="135" t="s">
        <v>255</v>
      </c>
      <c r="T66" s="136" t="s">
        <v>40</v>
      </c>
      <c r="U66" s="137">
        <v>0</v>
      </c>
      <c r="V66" s="138">
        <v>0</v>
      </c>
      <c r="W66" s="138">
        <v>0</v>
      </c>
      <c r="X66" s="138">
        <f t="shared" si="4"/>
        <v>0</v>
      </c>
      <c r="Y66" s="8"/>
      <c r="Z66" s="8"/>
    </row>
    <row r="67" spans="1:26" ht="14.4" hidden="1" customHeight="1" x14ac:dyDescent="0.3">
      <c r="A67" s="253"/>
      <c r="B67" s="143" t="s">
        <v>245</v>
      </c>
      <c r="C67" s="329" t="s">
        <v>260</v>
      </c>
      <c r="D67" s="329"/>
      <c r="E67" s="329"/>
      <c r="F67" s="329"/>
      <c r="G67" s="329"/>
      <c r="H67" s="329"/>
      <c r="I67" s="329"/>
      <c r="J67" s="329"/>
      <c r="K67" s="143" t="s">
        <v>198</v>
      </c>
      <c r="L67" s="279">
        <v>0</v>
      </c>
      <c r="M67" s="280">
        <v>0</v>
      </c>
      <c r="N67" s="281">
        <v>0.27</v>
      </c>
      <c r="O67" s="282">
        <f t="shared" si="0"/>
        <v>0</v>
      </c>
      <c r="P67" s="8"/>
      <c r="Q67" s="134" t="s">
        <v>245</v>
      </c>
      <c r="R67" s="134" t="s">
        <v>203</v>
      </c>
      <c r="S67" s="135" t="s">
        <v>246</v>
      </c>
      <c r="T67" s="136" t="s">
        <v>198</v>
      </c>
      <c r="U67" s="137">
        <v>0</v>
      </c>
      <c r="V67" s="138">
        <v>0</v>
      </c>
      <c r="W67" s="138">
        <v>0</v>
      </c>
      <c r="X67" s="138">
        <f t="shared" si="4"/>
        <v>0</v>
      </c>
      <c r="Y67" s="8"/>
      <c r="Z67" s="8"/>
    </row>
    <row r="68" spans="1:26" ht="14.4" x14ac:dyDescent="0.3">
      <c r="A68" s="253"/>
      <c r="B68" s="289"/>
      <c r="C68" s="340" t="s">
        <v>262</v>
      </c>
      <c r="D68" s="340"/>
      <c r="E68" s="340"/>
      <c r="F68" s="340"/>
      <c r="G68" s="340"/>
      <c r="H68" s="340"/>
      <c r="I68" s="340"/>
      <c r="J68" s="340"/>
      <c r="K68" s="289"/>
      <c r="L68" s="289"/>
      <c r="M68" s="289"/>
      <c r="N68" s="289"/>
      <c r="O68" s="289"/>
      <c r="P68" s="8"/>
      <c r="Q68" s="112"/>
      <c r="R68" s="113"/>
      <c r="S68" s="114" t="str">
        <f>C68</f>
        <v>CONCRETO ARMADO - ARQUIBANCADAS E BANCO</v>
      </c>
      <c r="T68" s="115"/>
      <c r="U68" s="164"/>
      <c r="V68" s="115"/>
      <c r="W68" s="115"/>
      <c r="X68" s="115"/>
      <c r="Y68" s="8"/>
      <c r="Z68" s="8"/>
    </row>
    <row r="69" spans="1:26" s="133" customFormat="1" ht="30" hidden="1" customHeight="1" x14ac:dyDescent="0.3">
      <c r="A69" s="257"/>
      <c r="B69" s="143">
        <v>92263</v>
      </c>
      <c r="C69" s="329" t="s">
        <v>36</v>
      </c>
      <c r="D69" s="329"/>
      <c r="E69" s="329"/>
      <c r="F69" s="329"/>
      <c r="G69" s="329"/>
      <c r="H69" s="329"/>
      <c r="I69" s="329"/>
      <c r="J69" s="329"/>
      <c r="K69" s="143" t="s">
        <v>197</v>
      </c>
      <c r="L69" s="279">
        <v>0</v>
      </c>
      <c r="M69" s="280">
        <v>0</v>
      </c>
      <c r="N69" s="281">
        <v>0.27</v>
      </c>
      <c r="O69" s="282">
        <f t="shared" si="0"/>
        <v>0</v>
      </c>
      <c r="P69" s="132"/>
      <c r="Q69" s="143">
        <v>92263</v>
      </c>
      <c r="R69" s="134" t="s">
        <v>203</v>
      </c>
      <c r="S69" s="135" t="s">
        <v>36</v>
      </c>
      <c r="T69" s="144" t="s">
        <v>248</v>
      </c>
      <c r="U69" s="165">
        <v>0</v>
      </c>
      <c r="V69" s="141">
        <v>0</v>
      </c>
      <c r="W69" s="141">
        <v>0</v>
      </c>
      <c r="X69" s="138">
        <f t="shared" si="4"/>
        <v>0</v>
      </c>
      <c r="Y69" s="132"/>
      <c r="Z69" s="132"/>
    </row>
    <row r="70" spans="1:26" s="133" customFormat="1" ht="28.2" hidden="1" customHeight="1" x14ac:dyDescent="0.3">
      <c r="A70" s="257"/>
      <c r="B70" s="143">
        <v>92916</v>
      </c>
      <c r="C70" s="329" t="s">
        <v>263</v>
      </c>
      <c r="D70" s="329"/>
      <c r="E70" s="329"/>
      <c r="F70" s="329"/>
      <c r="G70" s="329"/>
      <c r="H70" s="329"/>
      <c r="I70" s="329"/>
      <c r="J70" s="329"/>
      <c r="K70" s="143" t="s">
        <v>40</v>
      </c>
      <c r="L70" s="279">
        <v>0</v>
      </c>
      <c r="M70" s="280">
        <v>0</v>
      </c>
      <c r="N70" s="281">
        <v>0.27</v>
      </c>
      <c r="O70" s="282">
        <f t="shared" si="0"/>
        <v>0</v>
      </c>
      <c r="P70" s="132"/>
      <c r="Q70" s="143">
        <v>92916</v>
      </c>
      <c r="R70" s="134" t="s">
        <v>203</v>
      </c>
      <c r="S70" s="135" t="s">
        <v>263</v>
      </c>
      <c r="T70" s="127" t="s">
        <v>40</v>
      </c>
      <c r="U70" s="165">
        <v>0</v>
      </c>
      <c r="V70" s="141">
        <v>0</v>
      </c>
      <c r="W70" s="141">
        <v>0</v>
      </c>
      <c r="X70" s="138">
        <f t="shared" si="4"/>
        <v>0</v>
      </c>
      <c r="Y70" s="132"/>
      <c r="Z70" s="132"/>
    </row>
    <row r="71" spans="1:26" s="133" customFormat="1" ht="28.8" hidden="1" customHeight="1" x14ac:dyDescent="0.3">
      <c r="A71" s="257"/>
      <c r="B71" s="143">
        <v>92915</v>
      </c>
      <c r="C71" s="329" t="s">
        <v>264</v>
      </c>
      <c r="D71" s="329"/>
      <c r="E71" s="329"/>
      <c r="F71" s="329"/>
      <c r="G71" s="329"/>
      <c r="H71" s="329"/>
      <c r="I71" s="329"/>
      <c r="J71" s="329"/>
      <c r="K71" s="143" t="s">
        <v>40</v>
      </c>
      <c r="L71" s="279">
        <v>0</v>
      </c>
      <c r="M71" s="280">
        <v>0</v>
      </c>
      <c r="N71" s="281">
        <v>0.27</v>
      </c>
      <c r="O71" s="282">
        <f t="shared" si="0"/>
        <v>0</v>
      </c>
      <c r="P71" s="132"/>
      <c r="Q71" s="143">
        <v>92915</v>
      </c>
      <c r="R71" s="134" t="s">
        <v>203</v>
      </c>
      <c r="S71" s="135" t="s">
        <v>264</v>
      </c>
      <c r="T71" s="127" t="s">
        <v>40</v>
      </c>
      <c r="U71" s="165">
        <v>0</v>
      </c>
      <c r="V71" s="141">
        <v>0</v>
      </c>
      <c r="W71" s="141">
        <v>0</v>
      </c>
      <c r="X71" s="138">
        <f t="shared" si="4"/>
        <v>0</v>
      </c>
      <c r="Y71" s="132"/>
      <c r="Z71" s="132"/>
    </row>
    <row r="72" spans="1:26" s="133" customFormat="1" ht="30" hidden="1" customHeight="1" x14ac:dyDescent="0.3">
      <c r="A72" s="257"/>
      <c r="B72" s="143">
        <v>103674</v>
      </c>
      <c r="C72" s="329" t="s">
        <v>265</v>
      </c>
      <c r="D72" s="329"/>
      <c r="E72" s="329"/>
      <c r="F72" s="329"/>
      <c r="G72" s="329"/>
      <c r="H72" s="329"/>
      <c r="I72" s="329"/>
      <c r="J72" s="329"/>
      <c r="K72" s="143" t="s">
        <v>198</v>
      </c>
      <c r="L72" s="279">
        <v>0</v>
      </c>
      <c r="M72" s="280">
        <v>0</v>
      </c>
      <c r="N72" s="281">
        <v>0.27</v>
      </c>
      <c r="O72" s="282">
        <f t="shared" si="0"/>
        <v>0</v>
      </c>
      <c r="P72" s="132"/>
      <c r="Q72" s="143">
        <v>103674</v>
      </c>
      <c r="R72" s="134" t="s">
        <v>203</v>
      </c>
      <c r="S72" s="135" t="s">
        <v>265</v>
      </c>
      <c r="T72" s="127" t="s">
        <v>198</v>
      </c>
      <c r="U72" s="165">
        <v>0</v>
      </c>
      <c r="V72" s="141">
        <v>0</v>
      </c>
      <c r="W72" s="141">
        <v>0</v>
      </c>
      <c r="X72" s="138">
        <f t="shared" si="4"/>
        <v>0</v>
      </c>
      <c r="Y72" s="132"/>
      <c r="Z72" s="132"/>
    </row>
    <row r="73" spans="1:26" s="133" customFormat="1" ht="29.4" hidden="1" customHeight="1" x14ac:dyDescent="0.3">
      <c r="A73" s="257"/>
      <c r="B73" s="143">
        <v>96385</v>
      </c>
      <c r="C73" s="329" t="s">
        <v>266</v>
      </c>
      <c r="D73" s="329"/>
      <c r="E73" s="329"/>
      <c r="F73" s="329"/>
      <c r="G73" s="329"/>
      <c r="H73" s="329"/>
      <c r="I73" s="329"/>
      <c r="J73" s="329"/>
      <c r="K73" s="143" t="s">
        <v>198</v>
      </c>
      <c r="L73" s="279">
        <v>0</v>
      </c>
      <c r="M73" s="280">
        <v>0</v>
      </c>
      <c r="N73" s="281">
        <v>0.27</v>
      </c>
      <c r="O73" s="282">
        <f t="shared" si="0"/>
        <v>0</v>
      </c>
      <c r="P73" s="132"/>
      <c r="Q73" s="143">
        <v>96385</v>
      </c>
      <c r="R73" s="134" t="s">
        <v>203</v>
      </c>
      <c r="S73" s="135" t="s">
        <v>266</v>
      </c>
      <c r="T73" s="127" t="s">
        <v>198</v>
      </c>
      <c r="U73" s="165">
        <v>0</v>
      </c>
      <c r="V73" s="141">
        <v>0</v>
      </c>
      <c r="W73" s="141">
        <v>0</v>
      </c>
      <c r="X73" s="138">
        <f t="shared" si="4"/>
        <v>0</v>
      </c>
      <c r="Y73" s="132"/>
      <c r="Z73" s="132"/>
    </row>
    <row r="74" spans="1:26" ht="14.4" x14ac:dyDescent="0.3">
      <c r="A74" s="253"/>
      <c r="B74" s="289"/>
      <c r="C74" s="340" t="s">
        <v>267</v>
      </c>
      <c r="D74" s="340"/>
      <c r="E74" s="340"/>
      <c r="F74" s="340"/>
      <c r="G74" s="340"/>
      <c r="H74" s="340"/>
      <c r="I74" s="340"/>
      <c r="J74" s="340"/>
      <c r="K74" s="289"/>
      <c r="L74" s="289"/>
      <c r="M74" s="289"/>
      <c r="N74" s="289"/>
      <c r="O74" s="289"/>
      <c r="P74" s="8"/>
      <c r="Q74" s="112"/>
      <c r="R74" s="113"/>
      <c r="S74" s="114" t="str">
        <f>C74</f>
        <v>CONCRETO ARMADO - VERGAS</v>
      </c>
      <c r="T74" s="115"/>
      <c r="U74" s="164"/>
      <c r="V74" s="115"/>
      <c r="W74" s="115"/>
      <c r="X74" s="115"/>
      <c r="Y74" s="8"/>
      <c r="Z74" s="8"/>
    </row>
    <row r="75" spans="1:26" s="133" customFormat="1" ht="0.6" hidden="1" customHeight="1" x14ac:dyDescent="0.3">
      <c r="A75" s="257"/>
      <c r="B75" s="143">
        <v>83901</v>
      </c>
      <c r="C75" s="329" t="s">
        <v>268</v>
      </c>
      <c r="D75" s="329"/>
      <c r="E75" s="329"/>
      <c r="F75" s="329"/>
      <c r="G75" s="329"/>
      <c r="H75" s="329"/>
      <c r="I75" s="329"/>
      <c r="J75" s="329"/>
      <c r="K75" s="143" t="s">
        <v>57</v>
      </c>
      <c r="L75" s="279">
        <v>0</v>
      </c>
      <c r="M75" s="280">
        <v>0</v>
      </c>
      <c r="N75" s="281">
        <v>0.27</v>
      </c>
      <c r="O75" s="282">
        <f t="shared" si="0"/>
        <v>0</v>
      </c>
      <c r="P75" s="132"/>
      <c r="Q75" s="134">
        <v>83901</v>
      </c>
      <c r="R75" s="134" t="s">
        <v>203</v>
      </c>
      <c r="S75" s="135" t="s">
        <v>268</v>
      </c>
      <c r="T75" s="136" t="s">
        <v>57</v>
      </c>
      <c r="U75" s="137">
        <v>0</v>
      </c>
      <c r="V75" s="138">
        <v>0</v>
      </c>
      <c r="W75" s="138">
        <v>0</v>
      </c>
      <c r="X75" s="138">
        <f t="shared" si="4"/>
        <v>0</v>
      </c>
      <c r="Y75" s="132"/>
      <c r="Z75" s="132"/>
    </row>
    <row r="76" spans="1:26" ht="14.4" x14ac:dyDescent="0.3">
      <c r="A76" s="253"/>
      <c r="B76" s="289"/>
      <c r="C76" s="340" t="s">
        <v>35</v>
      </c>
      <c r="D76" s="340"/>
      <c r="E76" s="340"/>
      <c r="F76" s="340"/>
      <c r="G76" s="340"/>
      <c r="H76" s="340"/>
      <c r="I76" s="340"/>
      <c r="J76" s="340"/>
      <c r="K76" s="289"/>
      <c r="L76" s="289"/>
      <c r="M76" s="289"/>
      <c r="N76" s="289"/>
      <c r="O76" s="292"/>
      <c r="P76" s="8"/>
      <c r="Q76" s="112"/>
      <c r="R76" s="113"/>
      <c r="S76" s="114" t="str">
        <f>C76</f>
        <v>CONCRETO ARMADO - LAJE DE PISO</v>
      </c>
      <c r="T76" s="115"/>
      <c r="U76" s="164"/>
      <c r="V76" s="115"/>
      <c r="W76" s="115"/>
      <c r="X76" s="115"/>
      <c r="Y76" s="8"/>
      <c r="Z76" s="8"/>
    </row>
    <row r="77" spans="1:26" s="158" customFormat="1" ht="29.4" customHeight="1" x14ac:dyDescent="0.3">
      <c r="A77" s="260"/>
      <c r="B77" s="293">
        <v>92263</v>
      </c>
      <c r="C77" s="325" t="s">
        <v>36</v>
      </c>
      <c r="D77" s="325"/>
      <c r="E77" s="325"/>
      <c r="F77" s="325"/>
      <c r="G77" s="325"/>
      <c r="H77" s="325"/>
      <c r="I77" s="325"/>
      <c r="J77" s="325"/>
      <c r="K77" s="293" t="s">
        <v>197</v>
      </c>
      <c r="L77" s="294">
        <v>162.88</v>
      </c>
      <c r="M77" s="295">
        <v>10.8</v>
      </c>
      <c r="N77" s="296">
        <v>0.27</v>
      </c>
      <c r="O77" s="297">
        <f t="shared" si="0"/>
        <v>2234.0620800000002</v>
      </c>
      <c r="P77" s="152"/>
      <c r="Q77" s="153">
        <v>92263</v>
      </c>
      <c r="R77" s="153" t="s">
        <v>203</v>
      </c>
      <c r="S77" s="154" t="s">
        <v>36</v>
      </c>
      <c r="T77" s="155" t="s">
        <v>197</v>
      </c>
      <c r="U77" s="156">
        <v>10.8</v>
      </c>
      <c r="V77" s="157">
        <v>149.99</v>
      </c>
      <c r="W77" s="157">
        <v>190.49</v>
      </c>
      <c r="X77" s="157">
        <f t="shared" si="4"/>
        <v>2057.2920000000004</v>
      </c>
      <c r="Y77" s="152"/>
      <c r="Z77" s="152"/>
    </row>
    <row r="78" spans="1:26" s="158" customFormat="1" ht="28.2" customHeight="1" x14ac:dyDescent="0.3">
      <c r="A78" s="260"/>
      <c r="B78" s="293">
        <v>96622</v>
      </c>
      <c r="C78" s="325" t="s">
        <v>37</v>
      </c>
      <c r="D78" s="325"/>
      <c r="E78" s="325"/>
      <c r="F78" s="325"/>
      <c r="G78" s="325"/>
      <c r="H78" s="325"/>
      <c r="I78" s="325"/>
      <c r="J78" s="325"/>
      <c r="K78" s="293" t="s">
        <v>198</v>
      </c>
      <c r="L78" s="294">
        <v>212.81</v>
      </c>
      <c r="M78" s="295">
        <v>33.83</v>
      </c>
      <c r="N78" s="296">
        <v>0.27</v>
      </c>
      <c r="O78" s="297">
        <f t="shared" si="0"/>
        <v>9143.1901209999996</v>
      </c>
      <c r="P78" s="152"/>
      <c r="Q78" s="153">
        <v>96622</v>
      </c>
      <c r="R78" s="153" t="s">
        <v>203</v>
      </c>
      <c r="S78" s="154" t="s">
        <v>269</v>
      </c>
      <c r="T78" s="155" t="s">
        <v>198</v>
      </c>
      <c r="U78" s="156">
        <v>33.83</v>
      </c>
      <c r="V78" s="157">
        <v>124.99</v>
      </c>
      <c r="W78" s="157">
        <v>158.74</v>
      </c>
      <c r="X78" s="157">
        <f t="shared" si="4"/>
        <v>5370.1742000000004</v>
      </c>
      <c r="Y78" s="152"/>
      <c r="Z78" s="152"/>
    </row>
    <row r="79" spans="1:26" s="158" customFormat="1" ht="27.6" customHeight="1" x14ac:dyDescent="0.3">
      <c r="A79" s="260"/>
      <c r="B79" s="293">
        <v>97113</v>
      </c>
      <c r="C79" s="325" t="s">
        <v>38</v>
      </c>
      <c r="D79" s="325"/>
      <c r="E79" s="325"/>
      <c r="F79" s="325"/>
      <c r="G79" s="325"/>
      <c r="H79" s="325"/>
      <c r="I79" s="325"/>
      <c r="J79" s="325"/>
      <c r="K79" s="293" t="s">
        <v>197</v>
      </c>
      <c r="L79" s="294">
        <v>3.19</v>
      </c>
      <c r="M79" s="295">
        <v>676.67</v>
      </c>
      <c r="N79" s="296">
        <v>0.27</v>
      </c>
      <c r="O79" s="297">
        <f t="shared" si="0"/>
        <v>2741.3931710000002</v>
      </c>
      <c r="P79" s="152"/>
      <c r="Q79" s="153">
        <v>97113</v>
      </c>
      <c r="R79" s="153" t="s">
        <v>203</v>
      </c>
      <c r="S79" s="154" t="s">
        <v>38</v>
      </c>
      <c r="T79" s="155" t="s">
        <v>197</v>
      </c>
      <c r="U79" s="156">
        <v>676.67</v>
      </c>
      <c r="V79" s="157">
        <v>1.82</v>
      </c>
      <c r="W79" s="157">
        <v>2.31</v>
      </c>
      <c r="X79" s="157">
        <f t="shared" si="4"/>
        <v>1563.1077</v>
      </c>
      <c r="Y79" s="152"/>
      <c r="Z79" s="152"/>
    </row>
    <row r="80" spans="1:26" s="158" customFormat="1" ht="28.8" customHeight="1" x14ac:dyDescent="0.3">
      <c r="A80" s="260"/>
      <c r="B80" s="293">
        <v>97088</v>
      </c>
      <c r="C80" s="325" t="s">
        <v>39</v>
      </c>
      <c r="D80" s="325"/>
      <c r="E80" s="325"/>
      <c r="F80" s="325"/>
      <c r="G80" s="325"/>
      <c r="H80" s="325"/>
      <c r="I80" s="325"/>
      <c r="J80" s="325"/>
      <c r="K80" s="293" t="s">
        <v>40</v>
      </c>
      <c r="L80" s="294">
        <v>14.68</v>
      </c>
      <c r="M80" s="295">
        <v>1001.47</v>
      </c>
      <c r="N80" s="296">
        <v>0.27</v>
      </c>
      <c r="O80" s="297">
        <f t="shared" si="0"/>
        <v>18671.006092</v>
      </c>
      <c r="P80" s="152"/>
      <c r="Q80" s="153">
        <v>97088</v>
      </c>
      <c r="R80" s="153" t="s">
        <v>203</v>
      </c>
      <c r="S80" s="154" t="s">
        <v>39</v>
      </c>
      <c r="T80" s="155" t="s">
        <v>40</v>
      </c>
      <c r="U80" s="156">
        <v>1001.47</v>
      </c>
      <c r="V80" s="157">
        <v>14.57</v>
      </c>
      <c r="W80" s="157">
        <v>18.5</v>
      </c>
      <c r="X80" s="157">
        <f t="shared" si="4"/>
        <v>18527.195</v>
      </c>
      <c r="Y80" s="152"/>
      <c r="Z80" s="152"/>
    </row>
    <row r="81" spans="1:26" s="158" customFormat="1" ht="31.2" customHeight="1" x14ac:dyDescent="0.3">
      <c r="A81" s="260"/>
      <c r="B81" s="293">
        <v>103674</v>
      </c>
      <c r="C81" s="325" t="s">
        <v>41</v>
      </c>
      <c r="D81" s="325"/>
      <c r="E81" s="325"/>
      <c r="F81" s="325"/>
      <c r="G81" s="325"/>
      <c r="H81" s="325"/>
      <c r="I81" s="325"/>
      <c r="J81" s="325"/>
      <c r="K81" s="293" t="s">
        <v>198</v>
      </c>
      <c r="L81" s="294">
        <v>662.97</v>
      </c>
      <c r="M81" s="295">
        <v>27.07</v>
      </c>
      <c r="N81" s="296">
        <v>0.27</v>
      </c>
      <c r="O81" s="297">
        <f t="shared" si="0"/>
        <v>22792.179333</v>
      </c>
      <c r="P81" s="152"/>
      <c r="Q81" s="153">
        <v>103674</v>
      </c>
      <c r="R81" s="153" t="s">
        <v>203</v>
      </c>
      <c r="S81" s="154" t="s">
        <v>270</v>
      </c>
      <c r="T81" s="155" t="s">
        <v>198</v>
      </c>
      <c r="U81" s="156">
        <v>27.07</v>
      </c>
      <c r="V81" s="157">
        <v>596.95000000000005</v>
      </c>
      <c r="W81" s="157">
        <v>758.13</v>
      </c>
      <c r="X81" s="157">
        <f t="shared" si="4"/>
        <v>20522.579099999999</v>
      </c>
      <c r="Y81" s="152"/>
      <c r="Z81" s="152"/>
    </row>
    <row r="82" spans="1:26" s="182" customFormat="1" ht="12" customHeight="1" x14ac:dyDescent="0.3">
      <c r="A82" s="259"/>
      <c r="B82" s="288" t="s">
        <v>271</v>
      </c>
      <c r="C82" s="324" t="s">
        <v>272</v>
      </c>
      <c r="D82" s="324"/>
      <c r="E82" s="324"/>
      <c r="F82" s="324"/>
      <c r="G82" s="324"/>
      <c r="H82" s="324"/>
      <c r="I82" s="324"/>
      <c r="J82" s="324"/>
      <c r="K82" s="269"/>
      <c r="L82" s="270"/>
      <c r="M82" s="271"/>
      <c r="N82" s="272"/>
      <c r="O82" s="270">
        <f>SUM(O83:O89)</f>
        <v>70233.322576000006</v>
      </c>
      <c r="P82" s="177"/>
      <c r="Q82" s="316" t="str">
        <f>B82</f>
        <v>5.00</v>
      </c>
      <c r="R82" s="317"/>
      <c r="S82" s="178" t="str">
        <f>C82</f>
        <v xml:space="preserve">SISTEMA DE VEDAÇÃO VERTICAL INTERNO E EXTERNO [PAREDES] </v>
      </c>
      <c r="T82" s="179"/>
      <c r="U82" s="180"/>
      <c r="V82" s="179"/>
      <c r="W82" s="179"/>
      <c r="X82" s="179"/>
      <c r="Y82" s="177"/>
      <c r="Z82" s="177"/>
    </row>
    <row r="83" spans="1:26" s="133" customFormat="1" ht="27.6" hidden="1" customHeight="1" x14ac:dyDescent="0.3">
      <c r="A83" s="257"/>
      <c r="B83" s="143">
        <v>87504</v>
      </c>
      <c r="C83" s="329" t="s">
        <v>276</v>
      </c>
      <c r="D83" s="329"/>
      <c r="E83" s="329"/>
      <c r="F83" s="329"/>
      <c r="G83" s="329"/>
      <c r="H83" s="329"/>
      <c r="I83" s="329"/>
      <c r="J83" s="329"/>
      <c r="K83" s="143" t="s">
        <v>197</v>
      </c>
      <c r="L83" s="279">
        <v>0</v>
      </c>
      <c r="M83" s="280">
        <v>0</v>
      </c>
      <c r="N83" s="281">
        <v>0.27</v>
      </c>
      <c r="O83" s="282">
        <f t="shared" si="0"/>
        <v>0</v>
      </c>
      <c r="P83" s="132"/>
      <c r="Q83" s="134">
        <v>87504</v>
      </c>
      <c r="R83" s="134" t="s">
        <v>203</v>
      </c>
      <c r="S83" s="135" t="s">
        <v>273</v>
      </c>
      <c r="T83" s="136" t="s">
        <v>197</v>
      </c>
      <c r="U83" s="137">
        <v>0</v>
      </c>
      <c r="V83" s="138">
        <v>0</v>
      </c>
      <c r="W83" s="138">
        <v>0</v>
      </c>
      <c r="X83" s="138">
        <f t="shared" si="4"/>
        <v>0</v>
      </c>
      <c r="Y83" s="132"/>
      <c r="Z83" s="132"/>
    </row>
    <row r="84" spans="1:26" s="133" customFormat="1" ht="27.6" hidden="1" customHeight="1" x14ac:dyDescent="0.3">
      <c r="A84" s="257"/>
      <c r="B84" s="143" t="s">
        <v>274</v>
      </c>
      <c r="C84" s="329" t="s">
        <v>275</v>
      </c>
      <c r="D84" s="329"/>
      <c r="E84" s="329"/>
      <c r="F84" s="329"/>
      <c r="G84" s="329"/>
      <c r="H84" s="329"/>
      <c r="I84" s="329"/>
      <c r="J84" s="329"/>
      <c r="K84" s="143" t="s">
        <v>197</v>
      </c>
      <c r="L84" s="279">
        <v>0</v>
      </c>
      <c r="M84" s="280">
        <v>0</v>
      </c>
      <c r="N84" s="281">
        <v>0.27</v>
      </c>
      <c r="O84" s="282">
        <f t="shared" si="0"/>
        <v>0</v>
      </c>
      <c r="P84" s="132"/>
      <c r="Q84" s="134" t="s">
        <v>274</v>
      </c>
      <c r="R84" s="134" t="s">
        <v>203</v>
      </c>
      <c r="S84" s="135" t="s">
        <v>275</v>
      </c>
      <c r="T84" s="136" t="s">
        <v>197</v>
      </c>
      <c r="U84" s="137">
        <v>0</v>
      </c>
      <c r="V84" s="138">
        <v>0</v>
      </c>
      <c r="W84" s="138">
        <v>0</v>
      </c>
      <c r="X84" s="138">
        <f t="shared" si="4"/>
        <v>0</v>
      </c>
      <c r="Y84" s="132"/>
      <c r="Z84" s="132"/>
    </row>
    <row r="85" spans="1:26" s="158" customFormat="1" ht="31.2" hidden="1" customHeight="1" x14ac:dyDescent="0.3">
      <c r="A85" s="260"/>
      <c r="B85" s="293">
        <v>101161</v>
      </c>
      <c r="C85" s="325" t="s">
        <v>277</v>
      </c>
      <c r="D85" s="325"/>
      <c r="E85" s="325"/>
      <c r="F85" s="325"/>
      <c r="G85" s="325"/>
      <c r="H85" s="325"/>
      <c r="I85" s="325"/>
      <c r="J85" s="325"/>
      <c r="K85" s="293" t="s">
        <v>197</v>
      </c>
      <c r="L85" s="294">
        <v>231.44</v>
      </c>
      <c r="M85" s="295">
        <v>134.72</v>
      </c>
      <c r="N85" s="296">
        <v>0.27</v>
      </c>
      <c r="O85" s="297">
        <f t="shared" si="0"/>
        <v>39598.087936000004</v>
      </c>
      <c r="P85" s="152"/>
      <c r="Q85" s="153">
        <v>101161</v>
      </c>
      <c r="R85" s="153" t="s">
        <v>203</v>
      </c>
      <c r="S85" s="154" t="s">
        <v>277</v>
      </c>
      <c r="T85" s="155" t="s">
        <v>197</v>
      </c>
      <c r="U85" s="156">
        <v>134.72</v>
      </c>
      <c r="V85" s="157">
        <v>231.66</v>
      </c>
      <c r="W85" s="157">
        <v>294.20999999999998</v>
      </c>
      <c r="X85" s="157">
        <f t="shared" si="4"/>
        <v>39635.9712</v>
      </c>
      <c r="Y85" s="152"/>
      <c r="Z85" s="152"/>
    </row>
    <row r="86" spans="1:26" ht="14.4" customHeight="1" x14ac:dyDescent="0.3">
      <c r="A86" s="253"/>
      <c r="B86" s="289"/>
      <c r="C86" s="328" t="s">
        <v>278</v>
      </c>
      <c r="D86" s="328"/>
      <c r="E86" s="328"/>
      <c r="F86" s="328"/>
      <c r="G86" s="328"/>
      <c r="H86" s="328"/>
      <c r="I86" s="328"/>
      <c r="J86" s="328"/>
      <c r="K86" s="298"/>
      <c r="L86" s="291"/>
      <c r="M86" s="299"/>
      <c r="N86" s="290"/>
      <c r="O86" s="291"/>
      <c r="P86" s="8"/>
      <c r="Q86" s="326"/>
      <c r="R86" s="327"/>
      <c r="S86" s="114" t="str">
        <f>C86</f>
        <v>ALVENARIA - ARQUIBANCADAS</v>
      </c>
      <c r="T86" s="115"/>
      <c r="U86" s="164"/>
      <c r="V86" s="115"/>
      <c r="W86" s="115"/>
      <c r="X86" s="115"/>
      <c r="Y86" s="8"/>
      <c r="Z86" s="8"/>
    </row>
    <row r="87" spans="1:26" s="158" customFormat="1" ht="28.8" customHeight="1" x14ac:dyDescent="0.3">
      <c r="A87" s="260"/>
      <c r="B87" s="293">
        <v>103341</v>
      </c>
      <c r="C87" s="325" t="s">
        <v>42</v>
      </c>
      <c r="D87" s="325"/>
      <c r="E87" s="325"/>
      <c r="F87" s="325"/>
      <c r="G87" s="325"/>
      <c r="H87" s="325"/>
      <c r="I87" s="325"/>
      <c r="J87" s="325"/>
      <c r="K87" s="293" t="s">
        <v>197</v>
      </c>
      <c r="L87" s="294">
        <v>162.9</v>
      </c>
      <c r="M87" s="295">
        <v>148.08000000000001</v>
      </c>
      <c r="N87" s="296">
        <v>0.27</v>
      </c>
      <c r="O87" s="297">
        <f t="shared" si="0"/>
        <v>30635.234640000002</v>
      </c>
      <c r="P87" s="152"/>
      <c r="Q87" s="153">
        <v>103341</v>
      </c>
      <c r="R87" s="153" t="s">
        <v>203</v>
      </c>
      <c r="S87" s="154" t="s">
        <v>279</v>
      </c>
      <c r="T87" s="155" t="s">
        <v>197</v>
      </c>
      <c r="U87" s="156">
        <v>148.08000000000001</v>
      </c>
      <c r="V87" s="157">
        <v>140.55000000000001</v>
      </c>
      <c r="W87" s="157">
        <v>178.5</v>
      </c>
      <c r="X87" s="157">
        <f t="shared" si="4"/>
        <v>26432.280000000002</v>
      </c>
      <c r="Y87" s="152"/>
      <c r="Z87" s="152"/>
    </row>
    <row r="88" spans="1:26" ht="14.4" customHeight="1" x14ac:dyDescent="0.3">
      <c r="A88" s="253"/>
      <c r="B88" s="289"/>
      <c r="C88" s="328" t="s">
        <v>280</v>
      </c>
      <c r="D88" s="328"/>
      <c r="E88" s="328"/>
      <c r="F88" s="328"/>
      <c r="G88" s="328"/>
      <c r="H88" s="328"/>
      <c r="I88" s="328"/>
      <c r="J88" s="328"/>
      <c r="K88" s="298"/>
      <c r="L88" s="291"/>
      <c r="M88" s="299"/>
      <c r="N88" s="290"/>
      <c r="O88" s="291"/>
      <c r="P88" s="8"/>
      <c r="Q88" s="326"/>
      <c r="R88" s="327"/>
      <c r="S88" s="114" t="str">
        <f>C88</f>
        <v>ALVENARIA - DIVISARIAS VESTIARIOS. AF 12/2021</v>
      </c>
      <c r="T88" s="115"/>
      <c r="U88" s="164"/>
      <c r="V88" s="115"/>
      <c r="W88" s="115"/>
      <c r="X88" s="115"/>
      <c r="Y88" s="8"/>
      <c r="Z88" s="8"/>
    </row>
    <row r="89" spans="1:26" s="133" customFormat="1" ht="27.6" hidden="1" customHeight="1" x14ac:dyDescent="0.3">
      <c r="A89" s="257"/>
      <c r="B89" s="143">
        <v>87504</v>
      </c>
      <c r="C89" s="329" t="s">
        <v>276</v>
      </c>
      <c r="D89" s="329"/>
      <c r="E89" s="329"/>
      <c r="F89" s="329"/>
      <c r="G89" s="329"/>
      <c r="H89" s="329"/>
      <c r="I89" s="329"/>
      <c r="J89" s="329"/>
      <c r="K89" s="143" t="s">
        <v>197</v>
      </c>
      <c r="L89" s="279">
        <v>0</v>
      </c>
      <c r="M89" s="280">
        <v>0</v>
      </c>
      <c r="N89" s="281">
        <v>0.27</v>
      </c>
      <c r="O89" s="282">
        <f t="shared" ref="O89" si="5">M89*(L89*N89+L89)</f>
        <v>0</v>
      </c>
      <c r="P89" s="132"/>
      <c r="Q89" s="134">
        <v>87504</v>
      </c>
      <c r="R89" s="134" t="s">
        <v>203</v>
      </c>
      <c r="S89" s="135" t="s">
        <v>273</v>
      </c>
      <c r="T89" s="136" t="s">
        <v>197</v>
      </c>
      <c r="U89" s="137">
        <v>0</v>
      </c>
      <c r="V89" s="138">
        <v>0</v>
      </c>
      <c r="W89" s="138">
        <v>0</v>
      </c>
      <c r="X89" s="138">
        <f t="shared" ref="X89" si="6">U89*W89</f>
        <v>0</v>
      </c>
      <c r="Y89" s="132"/>
      <c r="Z89" s="132"/>
    </row>
    <row r="90" spans="1:26" s="182" customFormat="1" ht="14.4" x14ac:dyDescent="0.3">
      <c r="A90" s="259"/>
      <c r="B90" s="288" t="s">
        <v>281</v>
      </c>
      <c r="C90" s="324" t="s">
        <v>43</v>
      </c>
      <c r="D90" s="324"/>
      <c r="E90" s="324"/>
      <c r="F90" s="324"/>
      <c r="G90" s="324"/>
      <c r="H90" s="324"/>
      <c r="I90" s="324"/>
      <c r="J90" s="324"/>
      <c r="K90" s="269"/>
      <c r="L90" s="270"/>
      <c r="M90" s="271"/>
      <c r="N90" s="272"/>
      <c r="O90" s="270">
        <f>SUM(O91:O104)</f>
        <v>25043.369267999999</v>
      </c>
      <c r="P90" s="177"/>
      <c r="Q90" s="316" t="str">
        <f>B90</f>
        <v>6.00</v>
      </c>
      <c r="R90" s="317"/>
      <c r="S90" s="178" t="str">
        <f>C90</f>
        <v>ESQUADRIAS</v>
      </c>
      <c r="T90" s="179"/>
      <c r="U90" s="180"/>
      <c r="V90" s="179"/>
      <c r="W90" s="179"/>
      <c r="X90" s="179"/>
      <c r="Y90" s="177"/>
      <c r="Z90" s="177"/>
    </row>
    <row r="91" spans="1:26" ht="14.4" x14ac:dyDescent="0.3">
      <c r="A91" s="253"/>
      <c r="B91" s="289"/>
      <c r="C91" s="340" t="s">
        <v>282</v>
      </c>
      <c r="D91" s="340"/>
      <c r="E91" s="340"/>
      <c r="F91" s="340"/>
      <c r="G91" s="340"/>
      <c r="H91" s="340"/>
      <c r="I91" s="340"/>
      <c r="J91" s="340"/>
      <c r="K91" s="289"/>
      <c r="L91" s="289"/>
      <c r="M91" s="289"/>
      <c r="N91" s="290"/>
      <c r="O91" s="291"/>
      <c r="P91" s="8"/>
      <c r="Q91" s="112"/>
      <c r="R91" s="113"/>
      <c r="S91" s="114" t="str">
        <f>C91</f>
        <v>PORTAS DE MADEIRA</v>
      </c>
      <c r="T91" s="115"/>
      <c r="U91" s="164"/>
      <c r="V91" s="115"/>
      <c r="W91" s="115"/>
      <c r="X91" s="115"/>
      <c r="Y91" s="8"/>
      <c r="Z91" s="8"/>
    </row>
    <row r="92" spans="1:26" s="158" customFormat="1" ht="43.2" customHeight="1" x14ac:dyDescent="0.3">
      <c r="A92" s="260"/>
      <c r="B92" s="293">
        <v>90850</v>
      </c>
      <c r="C92" s="325" t="s">
        <v>283</v>
      </c>
      <c r="D92" s="325"/>
      <c r="E92" s="325"/>
      <c r="F92" s="325"/>
      <c r="G92" s="325"/>
      <c r="H92" s="325"/>
      <c r="I92" s="325"/>
      <c r="J92" s="325"/>
      <c r="K92" s="293" t="s">
        <v>24</v>
      </c>
      <c r="L92" s="294">
        <v>1224.6300000000001</v>
      </c>
      <c r="M92" s="295">
        <v>2</v>
      </c>
      <c r="N92" s="296">
        <v>0.27</v>
      </c>
      <c r="O92" s="297">
        <f t="shared" si="0"/>
        <v>3110.5602000000003</v>
      </c>
      <c r="P92" s="152"/>
      <c r="Q92" s="153">
        <v>90850</v>
      </c>
      <c r="R92" s="153" t="s">
        <v>203</v>
      </c>
      <c r="S92" s="154" t="s">
        <v>283</v>
      </c>
      <c r="T92" s="155" t="s">
        <v>208</v>
      </c>
      <c r="U92" s="156">
        <v>2</v>
      </c>
      <c r="V92" s="157">
        <v>1141.79</v>
      </c>
      <c r="W92" s="157">
        <v>1450.07</v>
      </c>
      <c r="X92" s="157">
        <f t="shared" si="4"/>
        <v>2900.14</v>
      </c>
      <c r="Y92" s="152"/>
      <c r="Z92" s="152"/>
    </row>
    <row r="93" spans="1:26" s="133" customFormat="1" ht="14.4" hidden="1" customHeight="1" x14ac:dyDescent="0.3">
      <c r="A93" s="257"/>
      <c r="B93" s="143">
        <v>3425</v>
      </c>
      <c r="C93" s="329" t="s">
        <v>284</v>
      </c>
      <c r="D93" s="329"/>
      <c r="E93" s="329"/>
      <c r="F93" s="329"/>
      <c r="G93" s="329"/>
      <c r="H93" s="329"/>
      <c r="I93" s="329"/>
      <c r="J93" s="329"/>
      <c r="K93" s="143" t="s">
        <v>24</v>
      </c>
      <c r="L93" s="279">
        <v>0</v>
      </c>
      <c r="M93" s="280">
        <v>0</v>
      </c>
      <c r="N93" s="281">
        <v>0.27</v>
      </c>
      <c r="O93" s="282">
        <f t="shared" si="0"/>
        <v>0</v>
      </c>
      <c r="P93" s="132"/>
      <c r="Q93" s="143">
        <v>3425</v>
      </c>
      <c r="R93" s="134" t="s">
        <v>203</v>
      </c>
      <c r="S93" s="135" t="s">
        <v>284</v>
      </c>
      <c r="T93" s="136" t="s">
        <v>208</v>
      </c>
      <c r="U93" s="137">
        <v>0</v>
      </c>
      <c r="V93" s="138">
        <v>0</v>
      </c>
      <c r="W93" s="138">
        <v>0</v>
      </c>
      <c r="X93" s="170">
        <f t="shared" si="4"/>
        <v>0</v>
      </c>
      <c r="Y93" s="132"/>
      <c r="Z93" s="132"/>
    </row>
    <row r="94" spans="1:26" s="158" customFormat="1" ht="43.8" customHeight="1" x14ac:dyDescent="0.3">
      <c r="A94" s="260"/>
      <c r="B94" s="293">
        <v>90850</v>
      </c>
      <c r="C94" s="325" t="s">
        <v>283</v>
      </c>
      <c r="D94" s="325"/>
      <c r="E94" s="325"/>
      <c r="F94" s="325"/>
      <c r="G94" s="325"/>
      <c r="H94" s="325"/>
      <c r="I94" s="325"/>
      <c r="J94" s="325"/>
      <c r="K94" s="293" t="s">
        <v>24</v>
      </c>
      <c r="L94" s="294">
        <v>1224.6300000000001</v>
      </c>
      <c r="M94" s="295">
        <v>1</v>
      </c>
      <c r="N94" s="296">
        <v>0.27</v>
      </c>
      <c r="O94" s="297">
        <f t="shared" si="0"/>
        <v>1555.2801000000002</v>
      </c>
      <c r="P94" s="152"/>
      <c r="Q94" s="153">
        <v>90850</v>
      </c>
      <c r="R94" s="153" t="s">
        <v>203</v>
      </c>
      <c r="S94" s="154" t="s">
        <v>283</v>
      </c>
      <c r="T94" s="155" t="s">
        <v>208</v>
      </c>
      <c r="U94" s="156">
        <v>1</v>
      </c>
      <c r="V94" s="157">
        <v>1141.79</v>
      </c>
      <c r="W94" s="157">
        <v>1450.07</v>
      </c>
      <c r="X94" s="157">
        <f t="shared" si="4"/>
        <v>1450.07</v>
      </c>
      <c r="Y94" s="152"/>
      <c r="Z94" s="152"/>
    </row>
    <row r="95" spans="1:26" s="158" customFormat="1" ht="46.2" customHeight="1" x14ac:dyDescent="0.3">
      <c r="A95" s="260"/>
      <c r="B95" s="293">
        <v>90788</v>
      </c>
      <c r="C95" s="325" t="s">
        <v>285</v>
      </c>
      <c r="D95" s="325"/>
      <c r="E95" s="325"/>
      <c r="F95" s="325"/>
      <c r="G95" s="325"/>
      <c r="H95" s="325"/>
      <c r="I95" s="325"/>
      <c r="J95" s="325"/>
      <c r="K95" s="293" t="s">
        <v>24</v>
      </c>
      <c r="L95" s="294">
        <v>956.12</v>
      </c>
      <c r="M95" s="295">
        <v>2</v>
      </c>
      <c r="N95" s="296">
        <v>0.27</v>
      </c>
      <c r="O95" s="297">
        <f t="shared" si="0"/>
        <v>2428.5448000000001</v>
      </c>
      <c r="P95" s="152"/>
      <c r="Q95" s="153">
        <v>90788</v>
      </c>
      <c r="R95" s="153" t="s">
        <v>203</v>
      </c>
      <c r="S95" s="154" t="s">
        <v>286</v>
      </c>
      <c r="T95" s="155" t="s">
        <v>208</v>
      </c>
      <c r="U95" s="156">
        <v>2</v>
      </c>
      <c r="V95" s="157">
        <v>895.92</v>
      </c>
      <c r="W95" s="157">
        <v>1137.82</v>
      </c>
      <c r="X95" s="157">
        <f t="shared" si="4"/>
        <v>2275.64</v>
      </c>
      <c r="Y95" s="152"/>
      <c r="Z95" s="152"/>
    </row>
    <row r="96" spans="1:26" s="158" customFormat="1" ht="45" customHeight="1" x14ac:dyDescent="0.3">
      <c r="A96" s="260"/>
      <c r="B96" s="293">
        <v>90797</v>
      </c>
      <c r="C96" s="325" t="s">
        <v>287</v>
      </c>
      <c r="D96" s="325"/>
      <c r="E96" s="325"/>
      <c r="F96" s="325"/>
      <c r="G96" s="325"/>
      <c r="H96" s="325"/>
      <c r="I96" s="325"/>
      <c r="J96" s="325"/>
      <c r="K96" s="293" t="s">
        <v>24</v>
      </c>
      <c r="L96" s="294">
        <v>872.48</v>
      </c>
      <c r="M96" s="295">
        <v>4</v>
      </c>
      <c r="N96" s="296">
        <v>0.27</v>
      </c>
      <c r="O96" s="297">
        <f t="shared" si="0"/>
        <v>4432.1984000000002</v>
      </c>
      <c r="P96" s="152"/>
      <c r="Q96" s="153">
        <v>90797</v>
      </c>
      <c r="R96" s="153" t="s">
        <v>203</v>
      </c>
      <c r="S96" s="154" t="s">
        <v>288</v>
      </c>
      <c r="T96" s="155" t="s">
        <v>208</v>
      </c>
      <c r="U96" s="156">
        <v>4</v>
      </c>
      <c r="V96" s="157">
        <v>799.44</v>
      </c>
      <c r="W96" s="157">
        <v>1015.29</v>
      </c>
      <c r="X96" s="157">
        <f t="shared" si="4"/>
        <v>4061.16</v>
      </c>
      <c r="Y96" s="152"/>
      <c r="Z96" s="152"/>
    </row>
    <row r="97" spans="1:26" ht="14.4" x14ac:dyDescent="0.3">
      <c r="A97" s="253"/>
      <c r="B97" s="289"/>
      <c r="C97" s="340" t="s">
        <v>289</v>
      </c>
      <c r="D97" s="340"/>
      <c r="E97" s="340"/>
      <c r="F97" s="340"/>
      <c r="G97" s="340"/>
      <c r="H97" s="340"/>
      <c r="I97" s="340"/>
      <c r="J97" s="340"/>
      <c r="K97" s="289"/>
      <c r="L97" s="289"/>
      <c r="M97" s="289"/>
      <c r="N97" s="290"/>
      <c r="O97" s="291"/>
      <c r="P97" s="8"/>
      <c r="Q97" s="112"/>
      <c r="R97" s="113"/>
      <c r="S97" s="114" t="str">
        <f>C97</f>
        <v>FERRAGENS E ACESSORIOS</v>
      </c>
      <c r="T97" s="115"/>
      <c r="U97" s="164"/>
      <c r="V97" s="115"/>
      <c r="W97" s="115"/>
      <c r="X97" s="115"/>
      <c r="Y97" s="8"/>
      <c r="Z97" s="8"/>
    </row>
    <row r="98" spans="1:26" s="158" customFormat="1" ht="29.4" customHeight="1" x14ac:dyDescent="0.3">
      <c r="A98" s="260"/>
      <c r="B98" s="293">
        <v>90830</v>
      </c>
      <c r="C98" s="325" t="s">
        <v>290</v>
      </c>
      <c r="D98" s="325"/>
      <c r="E98" s="325"/>
      <c r="F98" s="325"/>
      <c r="G98" s="325"/>
      <c r="H98" s="325"/>
      <c r="I98" s="325"/>
      <c r="J98" s="325"/>
      <c r="K98" s="293" t="s">
        <v>24</v>
      </c>
      <c r="L98" s="294">
        <v>221.98</v>
      </c>
      <c r="M98" s="295">
        <v>3</v>
      </c>
      <c r="N98" s="296">
        <v>0.27</v>
      </c>
      <c r="O98" s="297">
        <f t="shared" si="0"/>
        <v>845.74379999999996</v>
      </c>
      <c r="P98" s="152"/>
      <c r="Q98" s="153">
        <v>90830</v>
      </c>
      <c r="R98" s="153" t="s">
        <v>203</v>
      </c>
      <c r="S98" s="154" t="s">
        <v>290</v>
      </c>
      <c r="T98" s="155" t="s">
        <v>208</v>
      </c>
      <c r="U98" s="156">
        <v>3</v>
      </c>
      <c r="V98" s="157">
        <v>245.52</v>
      </c>
      <c r="W98" s="157">
        <v>311.81</v>
      </c>
      <c r="X98" s="157">
        <f t="shared" si="4"/>
        <v>935.43000000000006</v>
      </c>
      <c r="Y98" s="152"/>
      <c r="Z98" s="152"/>
    </row>
    <row r="99" spans="1:26" s="158" customFormat="1" ht="41.4" customHeight="1" x14ac:dyDescent="0.3">
      <c r="A99" s="260"/>
      <c r="B99" s="293">
        <v>90831</v>
      </c>
      <c r="C99" s="325" t="s">
        <v>291</v>
      </c>
      <c r="D99" s="325"/>
      <c r="E99" s="325"/>
      <c r="F99" s="325"/>
      <c r="G99" s="325"/>
      <c r="H99" s="325"/>
      <c r="I99" s="325"/>
      <c r="J99" s="325"/>
      <c r="K99" s="293" t="s">
        <v>24</v>
      </c>
      <c r="L99" s="294">
        <v>192.35</v>
      </c>
      <c r="M99" s="295">
        <v>6</v>
      </c>
      <c r="N99" s="296">
        <v>0.27</v>
      </c>
      <c r="O99" s="297">
        <f t="shared" si="0"/>
        <v>1465.7069999999999</v>
      </c>
      <c r="P99" s="152"/>
      <c r="Q99" s="153">
        <v>90831</v>
      </c>
      <c r="R99" s="153" t="s">
        <v>203</v>
      </c>
      <c r="S99" s="154" t="s">
        <v>291</v>
      </c>
      <c r="T99" s="155" t="s">
        <v>208</v>
      </c>
      <c r="U99" s="156">
        <v>6</v>
      </c>
      <c r="V99" s="157">
        <v>216.62</v>
      </c>
      <c r="W99" s="157">
        <v>275.11</v>
      </c>
      <c r="X99" s="157">
        <f t="shared" si="4"/>
        <v>1650.66</v>
      </c>
      <c r="Y99" s="152"/>
      <c r="Z99" s="152"/>
    </row>
    <row r="100" spans="1:26" ht="14.4" x14ac:dyDescent="0.3">
      <c r="A100" s="253"/>
      <c r="B100" s="289"/>
      <c r="C100" s="340" t="s">
        <v>292</v>
      </c>
      <c r="D100" s="340"/>
      <c r="E100" s="340"/>
      <c r="F100" s="340"/>
      <c r="G100" s="340"/>
      <c r="H100" s="340"/>
      <c r="I100" s="340"/>
      <c r="J100" s="340"/>
      <c r="K100" s="289"/>
      <c r="L100" s="289"/>
      <c r="M100" s="289"/>
      <c r="N100" s="290"/>
      <c r="O100" s="291"/>
      <c r="P100" s="8"/>
      <c r="Q100" s="112"/>
      <c r="R100" s="113"/>
      <c r="S100" s="114" t="str">
        <f>C100</f>
        <v>JANELAS DE ALUMINIO</v>
      </c>
      <c r="T100" s="115"/>
      <c r="U100" s="164"/>
      <c r="V100" s="115"/>
      <c r="W100" s="115"/>
      <c r="X100" s="115"/>
      <c r="Y100" s="8"/>
      <c r="Z100" s="8"/>
    </row>
    <row r="101" spans="1:26" s="158" customFormat="1" ht="43.8" customHeight="1" x14ac:dyDescent="0.3">
      <c r="A101" s="260"/>
      <c r="B101" s="293">
        <v>94569</v>
      </c>
      <c r="C101" s="325" t="s">
        <v>44</v>
      </c>
      <c r="D101" s="325"/>
      <c r="E101" s="325"/>
      <c r="F101" s="325"/>
      <c r="G101" s="325"/>
      <c r="H101" s="325"/>
      <c r="I101" s="325"/>
      <c r="J101" s="325"/>
      <c r="K101" s="293" t="s">
        <v>197</v>
      </c>
      <c r="L101" s="294">
        <v>695.05</v>
      </c>
      <c r="M101" s="295">
        <v>11.04</v>
      </c>
      <c r="N101" s="296">
        <v>0.27</v>
      </c>
      <c r="O101" s="297">
        <f t="shared" si="0"/>
        <v>9745.1570399999982</v>
      </c>
      <c r="P101" s="152"/>
      <c r="Q101" s="153">
        <v>94589</v>
      </c>
      <c r="R101" s="153" t="s">
        <v>203</v>
      </c>
      <c r="S101" s="154" t="s">
        <v>293</v>
      </c>
      <c r="T101" s="155" t="s">
        <v>197</v>
      </c>
      <c r="U101" s="156">
        <v>11.04</v>
      </c>
      <c r="V101" s="157">
        <v>653.14</v>
      </c>
      <c r="W101" s="157">
        <v>829.49</v>
      </c>
      <c r="X101" s="157">
        <f t="shared" si="4"/>
        <v>9157.5695999999989</v>
      </c>
      <c r="Y101" s="152"/>
      <c r="Z101" s="152"/>
    </row>
    <row r="102" spans="1:26" ht="13.2" customHeight="1" x14ac:dyDescent="0.3">
      <c r="A102" s="253"/>
      <c r="B102" s="289"/>
      <c r="C102" s="340" t="s">
        <v>294</v>
      </c>
      <c r="D102" s="340"/>
      <c r="E102" s="340"/>
      <c r="F102" s="340"/>
      <c r="G102" s="340"/>
      <c r="H102" s="340"/>
      <c r="I102" s="340"/>
      <c r="J102" s="340"/>
      <c r="K102" s="289"/>
      <c r="L102" s="289"/>
      <c r="M102" s="289"/>
      <c r="N102" s="290"/>
      <c r="O102" s="291"/>
      <c r="P102" s="8"/>
      <c r="Q102" s="112"/>
      <c r="R102" s="113"/>
      <c r="S102" s="114" t="str">
        <f>C102</f>
        <v>VIDROS</v>
      </c>
      <c r="T102" s="115"/>
      <c r="U102" s="164"/>
      <c r="V102" s="115"/>
      <c r="W102" s="115"/>
      <c r="X102" s="115"/>
      <c r="Y102" s="8"/>
      <c r="Z102" s="8"/>
    </row>
    <row r="103" spans="1:26" s="133" customFormat="1" ht="31.2" hidden="1" customHeight="1" x14ac:dyDescent="0.3">
      <c r="A103" s="257"/>
      <c r="B103" s="143">
        <v>102166</v>
      </c>
      <c r="C103" s="329" t="s">
        <v>295</v>
      </c>
      <c r="D103" s="329"/>
      <c r="E103" s="329"/>
      <c r="F103" s="329"/>
      <c r="G103" s="329"/>
      <c r="H103" s="329"/>
      <c r="I103" s="329"/>
      <c r="J103" s="329"/>
      <c r="K103" s="143" t="s">
        <v>197</v>
      </c>
      <c r="L103" s="279">
        <v>0</v>
      </c>
      <c r="M103" s="280">
        <v>0</v>
      </c>
      <c r="N103" s="281">
        <v>0.27</v>
      </c>
      <c r="O103" s="282">
        <v>0</v>
      </c>
      <c r="P103" s="132"/>
      <c r="Q103" s="134">
        <v>102166</v>
      </c>
      <c r="R103" s="134" t="s">
        <v>203</v>
      </c>
      <c r="S103" s="135" t="s">
        <v>295</v>
      </c>
      <c r="T103" s="136" t="s">
        <v>197</v>
      </c>
      <c r="U103" s="137">
        <v>0</v>
      </c>
      <c r="V103" s="138">
        <v>0</v>
      </c>
      <c r="W103" s="138">
        <v>0</v>
      </c>
      <c r="X103" s="138">
        <v>0</v>
      </c>
      <c r="Y103" s="132"/>
      <c r="Z103" s="132"/>
    </row>
    <row r="104" spans="1:26" s="158" customFormat="1" ht="27.6" customHeight="1" x14ac:dyDescent="0.3">
      <c r="A104" s="260"/>
      <c r="B104" s="293">
        <v>102166</v>
      </c>
      <c r="C104" s="325" t="s">
        <v>295</v>
      </c>
      <c r="D104" s="325"/>
      <c r="E104" s="325"/>
      <c r="F104" s="325"/>
      <c r="G104" s="325"/>
      <c r="H104" s="325"/>
      <c r="I104" s="325"/>
      <c r="J104" s="325"/>
      <c r="K104" s="293" t="s">
        <v>197</v>
      </c>
      <c r="L104" s="294">
        <v>354.86</v>
      </c>
      <c r="M104" s="295">
        <v>3.24</v>
      </c>
      <c r="N104" s="296">
        <v>0.27</v>
      </c>
      <c r="O104" s="297">
        <f t="shared" si="0"/>
        <v>1460.1779280000003</v>
      </c>
      <c r="P104" s="152"/>
      <c r="Q104" s="153">
        <v>102166</v>
      </c>
      <c r="R104" s="153" t="s">
        <v>203</v>
      </c>
      <c r="S104" s="154" t="s">
        <v>295</v>
      </c>
      <c r="T104" s="155" t="s">
        <v>197</v>
      </c>
      <c r="U104" s="156">
        <v>3.24</v>
      </c>
      <c r="V104" s="157">
        <v>317.16000000000003</v>
      </c>
      <c r="W104" s="157">
        <v>402.79</v>
      </c>
      <c r="X104" s="157">
        <f t="shared" si="4"/>
        <v>1305.0396000000001</v>
      </c>
      <c r="Y104" s="152"/>
      <c r="Z104" s="152"/>
    </row>
    <row r="105" spans="1:26" s="182" customFormat="1" ht="13.2" customHeight="1" x14ac:dyDescent="0.3">
      <c r="A105" s="259"/>
      <c r="B105" s="288" t="s">
        <v>296</v>
      </c>
      <c r="C105" s="324" t="s">
        <v>182</v>
      </c>
      <c r="D105" s="324"/>
      <c r="E105" s="324"/>
      <c r="F105" s="324"/>
      <c r="G105" s="324"/>
      <c r="H105" s="324"/>
      <c r="I105" s="324"/>
      <c r="J105" s="324"/>
      <c r="K105" s="269"/>
      <c r="L105" s="270"/>
      <c r="M105" s="271"/>
      <c r="N105" s="272"/>
      <c r="O105" s="270">
        <f>SUM(O106:O107)</f>
        <v>0</v>
      </c>
      <c r="P105" s="177"/>
      <c r="Q105" s="316" t="str">
        <f>B105</f>
        <v>7.00</v>
      </c>
      <c r="R105" s="317"/>
      <c r="S105" s="178" t="str">
        <f>C105</f>
        <v>SISTEMA DE COBERTURA</v>
      </c>
      <c r="T105" s="179"/>
      <c r="U105" s="180"/>
      <c r="V105" s="179"/>
      <c r="W105" s="179"/>
      <c r="X105" s="179"/>
      <c r="Y105" s="177"/>
      <c r="Z105" s="177"/>
    </row>
    <row r="106" spans="1:26" s="133" customFormat="1" ht="14.4" hidden="1" customHeight="1" x14ac:dyDescent="0.3">
      <c r="A106" s="257"/>
      <c r="B106" s="143">
        <v>84038</v>
      </c>
      <c r="C106" s="329" t="s">
        <v>297</v>
      </c>
      <c r="D106" s="329"/>
      <c r="E106" s="329"/>
      <c r="F106" s="329"/>
      <c r="G106" s="329"/>
      <c r="H106" s="329"/>
      <c r="I106" s="329"/>
      <c r="J106" s="329"/>
      <c r="K106" s="143" t="s">
        <v>197</v>
      </c>
      <c r="L106" s="279">
        <v>0</v>
      </c>
      <c r="M106" s="280">
        <v>0</v>
      </c>
      <c r="N106" s="281">
        <v>0.27</v>
      </c>
      <c r="O106" s="282">
        <f t="shared" si="0"/>
        <v>0</v>
      </c>
      <c r="P106" s="132"/>
      <c r="Q106" s="143">
        <v>84038</v>
      </c>
      <c r="R106" s="134" t="s">
        <v>203</v>
      </c>
      <c r="S106" s="135" t="s">
        <v>297</v>
      </c>
      <c r="T106" s="143" t="s">
        <v>197</v>
      </c>
      <c r="U106" s="137">
        <v>0</v>
      </c>
      <c r="V106" s="138">
        <v>0</v>
      </c>
      <c r="W106" s="138">
        <v>0</v>
      </c>
      <c r="X106" s="138">
        <f t="shared" si="4"/>
        <v>0</v>
      </c>
      <c r="Y106" s="132"/>
      <c r="Z106" s="132"/>
    </row>
    <row r="107" spans="1:26" s="133" customFormat="1" ht="14.4" hidden="1" customHeight="1" x14ac:dyDescent="0.3">
      <c r="A107" s="257"/>
      <c r="B107" s="143" t="s">
        <v>298</v>
      </c>
      <c r="C107" s="329" t="s">
        <v>299</v>
      </c>
      <c r="D107" s="329"/>
      <c r="E107" s="329"/>
      <c r="F107" s="329"/>
      <c r="G107" s="329"/>
      <c r="H107" s="329"/>
      <c r="I107" s="329"/>
      <c r="J107" s="329"/>
      <c r="K107" s="143" t="s">
        <v>40</v>
      </c>
      <c r="L107" s="279">
        <v>0</v>
      </c>
      <c r="M107" s="280">
        <v>0</v>
      </c>
      <c r="N107" s="281">
        <v>0.27</v>
      </c>
      <c r="O107" s="282">
        <f t="shared" si="0"/>
        <v>0</v>
      </c>
      <c r="P107" s="132"/>
      <c r="Q107" s="143" t="s">
        <v>298</v>
      </c>
      <c r="R107" s="134" t="s">
        <v>203</v>
      </c>
      <c r="S107" s="135" t="s">
        <v>299</v>
      </c>
      <c r="T107" s="143" t="s">
        <v>40</v>
      </c>
      <c r="U107" s="137">
        <v>0</v>
      </c>
      <c r="V107" s="138">
        <v>0</v>
      </c>
      <c r="W107" s="138">
        <v>0</v>
      </c>
      <c r="X107" s="138">
        <f t="shared" si="4"/>
        <v>0</v>
      </c>
      <c r="Y107" s="132"/>
      <c r="Z107" s="132"/>
    </row>
    <row r="108" spans="1:26" s="182" customFormat="1" ht="14.4" x14ac:dyDescent="0.3">
      <c r="A108" s="259"/>
      <c r="B108" s="288" t="s">
        <v>300</v>
      </c>
      <c r="C108" s="324" t="s">
        <v>45</v>
      </c>
      <c r="D108" s="324"/>
      <c r="E108" s="324"/>
      <c r="F108" s="324"/>
      <c r="G108" s="324"/>
      <c r="H108" s="324"/>
      <c r="I108" s="324"/>
      <c r="J108" s="324"/>
      <c r="K108" s="269"/>
      <c r="L108" s="270"/>
      <c r="M108" s="271"/>
      <c r="N108" s="272"/>
      <c r="O108" s="270">
        <f>O109</f>
        <v>8111.1384639999997</v>
      </c>
      <c r="P108" s="177"/>
      <c r="Q108" s="316" t="str">
        <f>B108</f>
        <v>8.00</v>
      </c>
      <c r="R108" s="317"/>
      <c r="S108" s="178" t="str">
        <f>C108</f>
        <v>IMPERMEABILIZAÇÃO</v>
      </c>
      <c r="T108" s="179"/>
      <c r="U108" s="180"/>
      <c r="V108" s="179"/>
      <c r="W108" s="179"/>
      <c r="X108" s="179"/>
      <c r="Y108" s="177"/>
      <c r="Z108" s="177"/>
    </row>
    <row r="109" spans="1:26" s="158" customFormat="1" ht="27.6" customHeight="1" x14ac:dyDescent="0.3">
      <c r="A109" s="260"/>
      <c r="B109" s="293">
        <v>98557</v>
      </c>
      <c r="C109" s="325" t="s">
        <v>46</v>
      </c>
      <c r="D109" s="325"/>
      <c r="E109" s="325"/>
      <c r="F109" s="325"/>
      <c r="G109" s="325"/>
      <c r="H109" s="325"/>
      <c r="I109" s="325"/>
      <c r="J109" s="325"/>
      <c r="K109" s="293" t="s">
        <v>197</v>
      </c>
      <c r="L109" s="294">
        <v>45.76</v>
      </c>
      <c r="M109" s="295">
        <v>139.57</v>
      </c>
      <c r="N109" s="296">
        <v>0.27</v>
      </c>
      <c r="O109" s="297">
        <f t="shared" si="0"/>
        <v>8111.1384639999997</v>
      </c>
      <c r="P109" s="152"/>
      <c r="Q109" s="153">
        <v>98557</v>
      </c>
      <c r="R109" s="153" t="s">
        <v>203</v>
      </c>
      <c r="S109" s="154" t="s">
        <v>46</v>
      </c>
      <c r="T109" s="155" t="s">
        <v>197</v>
      </c>
      <c r="U109" s="156">
        <v>139.57</v>
      </c>
      <c r="V109" s="157">
        <v>47.18</v>
      </c>
      <c r="W109" s="157">
        <v>59.92</v>
      </c>
      <c r="X109" s="157">
        <f t="shared" si="4"/>
        <v>8363.0344000000005</v>
      </c>
      <c r="Y109" s="152"/>
      <c r="Z109" s="152"/>
    </row>
    <row r="110" spans="1:26" s="182" customFormat="1" ht="14.4" customHeight="1" x14ac:dyDescent="0.3">
      <c r="A110" s="259"/>
      <c r="B110" s="288" t="s">
        <v>301</v>
      </c>
      <c r="C110" s="324" t="s">
        <v>302</v>
      </c>
      <c r="D110" s="324"/>
      <c r="E110" s="324"/>
      <c r="F110" s="324"/>
      <c r="G110" s="324"/>
      <c r="H110" s="324"/>
      <c r="I110" s="324"/>
      <c r="J110" s="324"/>
      <c r="K110" s="269"/>
      <c r="L110" s="270"/>
      <c r="M110" s="271"/>
      <c r="N110" s="272"/>
      <c r="O110" s="270">
        <f>SUM(O111:O124)</f>
        <v>116811.15550600001</v>
      </c>
      <c r="P110" s="177"/>
      <c r="Q110" s="316" t="str">
        <f>B110</f>
        <v>9.00</v>
      </c>
      <c r="R110" s="317"/>
      <c r="S110" s="178" t="str">
        <f>C110</f>
        <v>REVESTIMENTOS INTERNOS E EXTERNOS</v>
      </c>
      <c r="T110" s="179"/>
      <c r="U110" s="180"/>
      <c r="V110" s="179"/>
      <c r="W110" s="179"/>
      <c r="X110" s="179"/>
      <c r="Y110" s="177"/>
      <c r="Z110" s="177"/>
    </row>
    <row r="111" spans="1:26" s="133" customFormat="1" ht="14.4" hidden="1" customHeight="1" x14ac:dyDescent="0.3">
      <c r="A111" s="257"/>
      <c r="B111" s="143">
        <v>87869</v>
      </c>
      <c r="C111" s="329" t="s">
        <v>304</v>
      </c>
      <c r="D111" s="329"/>
      <c r="E111" s="329"/>
      <c r="F111" s="329"/>
      <c r="G111" s="329"/>
      <c r="H111" s="329"/>
      <c r="I111" s="329"/>
      <c r="J111" s="329"/>
      <c r="K111" s="143" t="s">
        <v>197</v>
      </c>
      <c r="L111" s="279">
        <v>0</v>
      </c>
      <c r="M111" s="280">
        <v>0</v>
      </c>
      <c r="N111" s="281">
        <v>0.27</v>
      </c>
      <c r="O111" s="282">
        <f t="shared" si="0"/>
        <v>0</v>
      </c>
      <c r="P111" s="132"/>
      <c r="Q111" s="134">
        <v>87869</v>
      </c>
      <c r="R111" s="134" t="s">
        <v>203</v>
      </c>
      <c r="S111" s="135" t="s">
        <v>303</v>
      </c>
      <c r="T111" s="136" t="s">
        <v>197</v>
      </c>
      <c r="U111" s="137">
        <v>0</v>
      </c>
      <c r="V111" s="138">
        <v>0</v>
      </c>
      <c r="W111" s="138">
        <v>0</v>
      </c>
      <c r="X111" s="138">
        <f t="shared" si="4"/>
        <v>0</v>
      </c>
      <c r="Y111" s="132"/>
      <c r="Z111" s="132"/>
    </row>
    <row r="112" spans="1:26" s="158" customFormat="1" ht="43.8" customHeight="1" x14ac:dyDescent="0.3">
      <c r="A112" s="260"/>
      <c r="B112" s="293">
        <v>87882</v>
      </c>
      <c r="C112" s="325" t="s">
        <v>47</v>
      </c>
      <c r="D112" s="325"/>
      <c r="E112" s="325"/>
      <c r="F112" s="325"/>
      <c r="G112" s="325"/>
      <c r="H112" s="325"/>
      <c r="I112" s="325"/>
      <c r="J112" s="325"/>
      <c r="K112" s="293" t="s">
        <v>197</v>
      </c>
      <c r="L112" s="294">
        <v>6.65</v>
      </c>
      <c r="M112" s="295">
        <v>84.33</v>
      </c>
      <c r="N112" s="296">
        <v>0.27</v>
      </c>
      <c r="O112" s="297">
        <f t="shared" si="0"/>
        <v>712.20901500000002</v>
      </c>
      <c r="P112" s="152"/>
      <c r="Q112" s="153">
        <v>87882</v>
      </c>
      <c r="R112" s="153" t="s">
        <v>203</v>
      </c>
      <c r="S112" s="154" t="s">
        <v>305</v>
      </c>
      <c r="T112" s="155" t="s">
        <v>197</v>
      </c>
      <c r="U112" s="156">
        <v>84.33</v>
      </c>
      <c r="V112" s="157">
        <v>6.92</v>
      </c>
      <c r="W112" s="157">
        <v>8.7899999999999991</v>
      </c>
      <c r="X112" s="157">
        <f t="shared" si="4"/>
        <v>741.26069999999993</v>
      </c>
      <c r="Y112" s="152"/>
      <c r="Z112" s="152"/>
    </row>
    <row r="113" spans="1:26" s="158" customFormat="1" ht="43.2" customHeight="1" x14ac:dyDescent="0.3">
      <c r="A113" s="260"/>
      <c r="B113" s="293">
        <v>87554</v>
      </c>
      <c r="C113" s="325" t="s">
        <v>48</v>
      </c>
      <c r="D113" s="325"/>
      <c r="E113" s="325"/>
      <c r="F113" s="325"/>
      <c r="G113" s="325"/>
      <c r="H113" s="325"/>
      <c r="I113" s="325"/>
      <c r="J113" s="325"/>
      <c r="K113" s="293" t="s">
        <v>197</v>
      </c>
      <c r="L113" s="294">
        <v>29.19</v>
      </c>
      <c r="M113" s="295">
        <v>743.93</v>
      </c>
      <c r="N113" s="296">
        <v>0.27</v>
      </c>
      <c r="O113" s="297">
        <f t="shared" si="0"/>
        <v>27578.452208999999</v>
      </c>
      <c r="P113" s="152"/>
      <c r="Q113" s="153">
        <v>87554</v>
      </c>
      <c r="R113" s="153" t="s">
        <v>203</v>
      </c>
      <c r="S113" s="154" t="s">
        <v>306</v>
      </c>
      <c r="T113" s="155" t="s">
        <v>197</v>
      </c>
      <c r="U113" s="156">
        <v>743.93</v>
      </c>
      <c r="V113" s="157">
        <v>21.18</v>
      </c>
      <c r="W113" s="157">
        <v>26.9</v>
      </c>
      <c r="X113" s="157">
        <f t="shared" si="4"/>
        <v>20011.716999999997</v>
      </c>
      <c r="Y113" s="152"/>
      <c r="Z113" s="152"/>
    </row>
    <row r="114" spans="1:26" s="158" customFormat="1" ht="43.8" customHeight="1" x14ac:dyDescent="0.3">
      <c r="A114" s="260"/>
      <c r="B114" s="293">
        <v>87777</v>
      </c>
      <c r="C114" s="325" t="s">
        <v>307</v>
      </c>
      <c r="D114" s="325"/>
      <c r="E114" s="325"/>
      <c r="F114" s="325"/>
      <c r="G114" s="325"/>
      <c r="H114" s="325"/>
      <c r="I114" s="325"/>
      <c r="J114" s="325"/>
      <c r="K114" s="293" t="s">
        <v>197</v>
      </c>
      <c r="L114" s="294">
        <v>71.03</v>
      </c>
      <c r="M114" s="295">
        <v>445.04</v>
      </c>
      <c r="N114" s="296">
        <v>0.27</v>
      </c>
      <c r="O114" s="297">
        <f t="shared" si="0"/>
        <v>40146.212824000002</v>
      </c>
      <c r="P114" s="152"/>
      <c r="Q114" s="153">
        <v>75481</v>
      </c>
      <c r="R114" s="153" t="s">
        <v>222</v>
      </c>
      <c r="S114" s="154" t="s">
        <v>51</v>
      </c>
      <c r="T114" s="155" t="s">
        <v>197</v>
      </c>
      <c r="U114" s="156">
        <v>445.04</v>
      </c>
      <c r="V114" s="157">
        <v>14.92</v>
      </c>
      <c r="W114" s="157">
        <v>18.95</v>
      </c>
      <c r="X114" s="157">
        <f t="shared" si="4"/>
        <v>8433.5079999999998</v>
      </c>
      <c r="Y114" s="152"/>
      <c r="Z114" s="152"/>
    </row>
    <row r="115" spans="1:26" s="158" customFormat="1" ht="43.8" customHeight="1" x14ac:dyDescent="0.3">
      <c r="A115" s="260"/>
      <c r="B115" s="293">
        <v>87547</v>
      </c>
      <c r="C115" s="325" t="s">
        <v>308</v>
      </c>
      <c r="D115" s="325"/>
      <c r="E115" s="325"/>
      <c r="F115" s="325"/>
      <c r="G115" s="325"/>
      <c r="H115" s="325"/>
      <c r="I115" s="325"/>
      <c r="J115" s="325"/>
      <c r="K115" s="293" t="s">
        <v>197</v>
      </c>
      <c r="L115" s="294">
        <v>30.68</v>
      </c>
      <c r="M115" s="295">
        <v>84.33</v>
      </c>
      <c r="N115" s="296">
        <v>0.27</v>
      </c>
      <c r="O115" s="297">
        <f t="shared" si="0"/>
        <v>3285.8003880000001</v>
      </c>
      <c r="P115" s="152"/>
      <c r="Q115" s="153" t="s">
        <v>309</v>
      </c>
      <c r="R115" s="153" t="s">
        <v>222</v>
      </c>
      <c r="S115" s="154" t="s">
        <v>49</v>
      </c>
      <c r="T115" s="155" t="s">
        <v>197</v>
      </c>
      <c r="U115" s="156">
        <v>84.33</v>
      </c>
      <c r="V115" s="157">
        <v>21.07</v>
      </c>
      <c r="W115" s="157">
        <v>26.76</v>
      </c>
      <c r="X115" s="157">
        <f t="shared" si="4"/>
        <v>2256.6707999999999</v>
      </c>
      <c r="Y115" s="152"/>
      <c r="Z115" s="152"/>
    </row>
    <row r="116" spans="1:26" ht="14.4" customHeight="1" x14ac:dyDescent="0.3">
      <c r="A116" s="253"/>
      <c r="B116" s="289"/>
      <c r="C116" s="328" t="s">
        <v>310</v>
      </c>
      <c r="D116" s="328"/>
      <c r="E116" s="328"/>
      <c r="F116" s="328"/>
      <c r="G116" s="328"/>
      <c r="H116" s="328"/>
      <c r="I116" s="328"/>
      <c r="J116" s="328"/>
      <c r="K116" s="298"/>
      <c r="L116" s="291"/>
      <c r="M116" s="299"/>
      <c r="N116" s="290"/>
      <c r="O116" s="291"/>
      <c r="P116" s="8"/>
      <c r="Q116" s="326">
        <f>B116</f>
        <v>0</v>
      </c>
      <c r="R116" s="327"/>
      <c r="S116" s="114" t="str">
        <f>C116</f>
        <v>REVESTIMENTO - ARQUIBANCADAS</v>
      </c>
      <c r="T116" s="115"/>
      <c r="U116" s="164"/>
      <c r="V116" s="115"/>
      <c r="W116" s="115"/>
      <c r="X116" s="115"/>
      <c r="Y116" s="8"/>
      <c r="Z116" s="8"/>
    </row>
    <row r="117" spans="1:26" s="158" customFormat="1" ht="43.2" customHeight="1" x14ac:dyDescent="0.3">
      <c r="A117" s="260"/>
      <c r="B117" s="293">
        <v>87879</v>
      </c>
      <c r="C117" s="325" t="s">
        <v>50</v>
      </c>
      <c r="D117" s="325"/>
      <c r="E117" s="325"/>
      <c r="F117" s="325"/>
      <c r="G117" s="325"/>
      <c r="H117" s="325"/>
      <c r="I117" s="325"/>
      <c r="J117" s="325"/>
      <c r="K117" s="293" t="s">
        <v>197</v>
      </c>
      <c r="L117" s="294">
        <v>5.14</v>
      </c>
      <c r="M117" s="295">
        <v>140.33000000000001</v>
      </c>
      <c r="N117" s="296">
        <v>0.27</v>
      </c>
      <c r="O117" s="297">
        <f t="shared" si="0"/>
        <v>916.04617399999995</v>
      </c>
      <c r="P117" s="152"/>
      <c r="Q117" s="153">
        <v>87879</v>
      </c>
      <c r="R117" s="153" t="s">
        <v>203</v>
      </c>
      <c r="S117" s="154" t="s">
        <v>50</v>
      </c>
      <c r="T117" s="155" t="s">
        <v>197</v>
      </c>
      <c r="U117" s="156">
        <v>140.33000000000001</v>
      </c>
      <c r="V117" s="157">
        <v>4.24</v>
      </c>
      <c r="W117" s="157">
        <v>5.38</v>
      </c>
      <c r="X117" s="157">
        <f t="shared" si="4"/>
        <v>754.97540000000004</v>
      </c>
      <c r="Y117" s="152"/>
      <c r="Z117" s="152"/>
    </row>
    <row r="118" spans="1:26" s="158" customFormat="1" ht="43.2" customHeight="1" x14ac:dyDescent="0.3">
      <c r="A118" s="260"/>
      <c r="B118" s="293">
        <v>87554</v>
      </c>
      <c r="C118" s="325" t="s">
        <v>48</v>
      </c>
      <c r="D118" s="325"/>
      <c r="E118" s="325"/>
      <c r="F118" s="325"/>
      <c r="G118" s="325"/>
      <c r="H118" s="325"/>
      <c r="I118" s="325"/>
      <c r="J118" s="325"/>
      <c r="K118" s="293" t="s">
        <v>197</v>
      </c>
      <c r="L118" s="294">
        <v>29.19</v>
      </c>
      <c r="M118" s="295">
        <v>140.33000000000001</v>
      </c>
      <c r="N118" s="296">
        <v>0.27</v>
      </c>
      <c r="O118" s="297">
        <f t="shared" si="0"/>
        <v>5202.215529000001</v>
      </c>
      <c r="P118" s="152"/>
      <c r="Q118" s="153">
        <v>87554</v>
      </c>
      <c r="R118" s="153" t="s">
        <v>203</v>
      </c>
      <c r="S118" s="154" t="s">
        <v>306</v>
      </c>
      <c r="T118" s="155" t="s">
        <v>197</v>
      </c>
      <c r="U118" s="156">
        <v>140.33000000000001</v>
      </c>
      <c r="V118" s="157">
        <v>21.18</v>
      </c>
      <c r="W118" s="157">
        <v>26.9</v>
      </c>
      <c r="X118" s="157">
        <f t="shared" si="4"/>
        <v>3774.877</v>
      </c>
      <c r="Y118" s="152"/>
      <c r="Z118" s="152"/>
    </row>
    <row r="119" spans="1:26" ht="27.6" customHeight="1" x14ac:dyDescent="0.3">
      <c r="A119" s="253"/>
      <c r="B119" s="293">
        <v>87777</v>
      </c>
      <c r="C119" s="325" t="s">
        <v>307</v>
      </c>
      <c r="D119" s="325"/>
      <c r="E119" s="325"/>
      <c r="F119" s="325"/>
      <c r="G119" s="325"/>
      <c r="H119" s="325"/>
      <c r="I119" s="325"/>
      <c r="J119" s="325"/>
      <c r="K119" s="293" t="s">
        <v>197</v>
      </c>
      <c r="L119" s="294">
        <v>71.03</v>
      </c>
      <c r="M119" s="295">
        <v>140.33000000000001</v>
      </c>
      <c r="N119" s="296">
        <v>0.27</v>
      </c>
      <c r="O119" s="297">
        <f t="shared" ref="O119" si="7">M119*(L119*N119+L119)</f>
        <v>12658.902673000001</v>
      </c>
      <c r="P119" s="152"/>
      <c r="Q119" s="153">
        <v>75481</v>
      </c>
      <c r="R119" s="153" t="s">
        <v>222</v>
      </c>
      <c r="S119" s="154" t="s">
        <v>51</v>
      </c>
      <c r="T119" s="155" t="s">
        <v>197</v>
      </c>
      <c r="U119" s="156">
        <v>140.33000000000001</v>
      </c>
      <c r="V119" s="157">
        <v>14.92</v>
      </c>
      <c r="W119" s="157">
        <v>18.95</v>
      </c>
      <c r="X119" s="157">
        <f t="shared" ref="X119" si="8">U119*W119</f>
        <v>2659.2535000000003</v>
      </c>
      <c r="Y119" s="8"/>
      <c r="Z119" s="8"/>
    </row>
    <row r="120" spans="1:26" ht="14.4" customHeight="1" x14ac:dyDescent="0.3">
      <c r="A120" s="253"/>
      <c r="B120" s="289"/>
      <c r="C120" s="328" t="s">
        <v>311</v>
      </c>
      <c r="D120" s="328"/>
      <c r="E120" s="328"/>
      <c r="F120" s="328"/>
      <c r="G120" s="328"/>
      <c r="H120" s="328"/>
      <c r="I120" s="328"/>
      <c r="J120" s="328"/>
      <c r="K120" s="298"/>
      <c r="L120" s="291"/>
      <c r="M120" s="299"/>
      <c r="N120" s="290"/>
      <c r="O120" s="291"/>
      <c r="P120" s="8"/>
      <c r="Q120" s="326">
        <f>B120</f>
        <v>0</v>
      </c>
      <c r="R120" s="327"/>
      <c r="S120" s="114" t="str">
        <f>C120</f>
        <v xml:space="preserve">REVESTIMENTOS CERAMICOS </v>
      </c>
      <c r="T120" s="115"/>
      <c r="U120" s="164"/>
      <c r="V120" s="115"/>
      <c r="W120" s="115"/>
      <c r="X120" s="115"/>
      <c r="Y120" s="8"/>
      <c r="Z120" s="8"/>
    </row>
    <row r="121" spans="1:26" s="158" customFormat="1" ht="31.2" customHeight="1" x14ac:dyDescent="0.3">
      <c r="A121" s="260"/>
      <c r="B121" s="293">
        <v>87273</v>
      </c>
      <c r="C121" s="325" t="s">
        <v>52</v>
      </c>
      <c r="D121" s="325"/>
      <c r="E121" s="325"/>
      <c r="F121" s="325"/>
      <c r="G121" s="325"/>
      <c r="H121" s="325"/>
      <c r="I121" s="325"/>
      <c r="J121" s="325"/>
      <c r="K121" s="293" t="s">
        <v>197</v>
      </c>
      <c r="L121" s="294">
        <v>72.13</v>
      </c>
      <c r="M121" s="295">
        <v>210.5</v>
      </c>
      <c r="N121" s="296">
        <v>0.27</v>
      </c>
      <c r="O121" s="297">
        <f t="shared" si="0"/>
        <v>19282.87355</v>
      </c>
      <c r="P121" s="152"/>
      <c r="Q121" s="153">
        <v>87273</v>
      </c>
      <c r="R121" s="153" t="s">
        <v>203</v>
      </c>
      <c r="S121" s="154" t="s">
        <v>312</v>
      </c>
      <c r="T121" s="155" t="s">
        <v>197</v>
      </c>
      <c r="U121" s="156">
        <v>210.5</v>
      </c>
      <c r="V121" s="157">
        <v>79.63</v>
      </c>
      <c r="W121" s="157">
        <v>101.13</v>
      </c>
      <c r="X121" s="157">
        <f t="shared" si="4"/>
        <v>21287.864999999998</v>
      </c>
      <c r="Y121" s="152"/>
      <c r="Z121" s="152"/>
    </row>
    <row r="122" spans="1:26" s="158" customFormat="1" ht="41.4" customHeight="1" x14ac:dyDescent="0.3">
      <c r="A122" s="260"/>
      <c r="B122" s="293">
        <v>87265</v>
      </c>
      <c r="C122" s="325" t="s">
        <v>315</v>
      </c>
      <c r="D122" s="325"/>
      <c r="E122" s="325"/>
      <c r="F122" s="325"/>
      <c r="G122" s="325"/>
      <c r="H122" s="325"/>
      <c r="I122" s="325"/>
      <c r="J122" s="325"/>
      <c r="K122" s="293" t="s">
        <v>197</v>
      </c>
      <c r="L122" s="294">
        <v>64.72</v>
      </c>
      <c r="M122" s="295">
        <v>29.58</v>
      </c>
      <c r="N122" s="296">
        <v>0.27</v>
      </c>
      <c r="O122" s="297">
        <f t="shared" si="0"/>
        <v>2431.310352</v>
      </c>
      <c r="P122" s="152"/>
      <c r="Q122" s="153">
        <v>87265</v>
      </c>
      <c r="R122" s="153" t="s">
        <v>203</v>
      </c>
      <c r="S122" s="154" t="s">
        <v>313</v>
      </c>
      <c r="T122" s="155" t="s">
        <v>197</v>
      </c>
      <c r="U122" s="156">
        <v>29.58</v>
      </c>
      <c r="V122" s="157">
        <v>72.150000000000006</v>
      </c>
      <c r="W122" s="157">
        <v>91.63</v>
      </c>
      <c r="X122" s="157">
        <f t="shared" si="4"/>
        <v>2710.4153999999999</v>
      </c>
      <c r="Y122" s="152"/>
      <c r="Z122" s="152"/>
    </row>
    <row r="123" spans="1:26" ht="43.2" customHeight="1" x14ac:dyDescent="0.3">
      <c r="A123" s="253"/>
      <c r="B123" s="293">
        <v>87265</v>
      </c>
      <c r="C123" s="325" t="s">
        <v>314</v>
      </c>
      <c r="D123" s="325"/>
      <c r="E123" s="325"/>
      <c r="F123" s="325"/>
      <c r="G123" s="325"/>
      <c r="H123" s="325"/>
      <c r="I123" s="325"/>
      <c r="J123" s="325"/>
      <c r="K123" s="293" t="s">
        <v>197</v>
      </c>
      <c r="L123" s="294">
        <v>64.72</v>
      </c>
      <c r="M123" s="276">
        <v>18.18</v>
      </c>
      <c r="N123" s="296">
        <v>0.27</v>
      </c>
      <c r="O123" s="297">
        <f t="shared" si="0"/>
        <v>1494.2941920000001</v>
      </c>
      <c r="P123" s="8"/>
      <c r="Q123" s="153">
        <v>87265</v>
      </c>
      <c r="R123" s="153" t="s">
        <v>203</v>
      </c>
      <c r="S123" s="154" t="s">
        <v>316</v>
      </c>
      <c r="T123" s="155" t="s">
        <v>197</v>
      </c>
      <c r="U123" s="156">
        <v>18.18</v>
      </c>
      <c r="V123" s="157">
        <v>72.150000000000006</v>
      </c>
      <c r="W123" s="157">
        <v>91.63</v>
      </c>
      <c r="X123" s="157">
        <f t="shared" si="4"/>
        <v>1665.8334</v>
      </c>
      <c r="Y123" s="8"/>
      <c r="Z123" s="8"/>
    </row>
    <row r="124" spans="1:26" ht="43.2" customHeight="1" x14ac:dyDescent="0.3">
      <c r="A124" s="253"/>
      <c r="B124" s="293">
        <v>87265</v>
      </c>
      <c r="C124" s="325" t="s">
        <v>317</v>
      </c>
      <c r="D124" s="325"/>
      <c r="E124" s="325"/>
      <c r="F124" s="325"/>
      <c r="G124" s="325"/>
      <c r="H124" s="325"/>
      <c r="I124" s="325"/>
      <c r="J124" s="325"/>
      <c r="K124" s="293" t="s">
        <v>197</v>
      </c>
      <c r="L124" s="294">
        <v>64.72</v>
      </c>
      <c r="M124" s="276">
        <v>37.75</v>
      </c>
      <c r="N124" s="277">
        <v>0.27</v>
      </c>
      <c r="O124" s="297">
        <f t="shared" si="0"/>
        <v>3102.8386</v>
      </c>
      <c r="P124" s="8"/>
      <c r="Q124" s="153">
        <v>87265</v>
      </c>
      <c r="R124" s="153" t="s">
        <v>203</v>
      </c>
      <c r="S124" s="154" t="s">
        <v>318</v>
      </c>
      <c r="T124" s="155" t="s">
        <v>197</v>
      </c>
      <c r="U124" s="156">
        <v>37.75</v>
      </c>
      <c r="V124" s="157">
        <v>72.150000000000006</v>
      </c>
      <c r="W124" s="157">
        <v>91.63</v>
      </c>
      <c r="X124" s="157">
        <f t="shared" si="4"/>
        <v>3459.0324999999998</v>
      </c>
      <c r="Y124" s="8"/>
      <c r="Z124" s="8"/>
    </row>
    <row r="125" spans="1:26" s="182" customFormat="1" ht="14.4" customHeight="1" x14ac:dyDescent="0.3">
      <c r="A125" s="259"/>
      <c r="B125" s="288" t="s">
        <v>514</v>
      </c>
      <c r="C125" s="324" t="s">
        <v>320</v>
      </c>
      <c r="D125" s="324"/>
      <c r="E125" s="324"/>
      <c r="F125" s="324"/>
      <c r="G125" s="324"/>
      <c r="H125" s="324"/>
      <c r="I125" s="324"/>
      <c r="J125" s="324"/>
      <c r="K125" s="269"/>
      <c r="L125" s="270"/>
      <c r="M125" s="271"/>
      <c r="N125" s="272"/>
      <c r="O125" s="270">
        <f>SUM(O126:O134)</f>
        <v>179213.57413500003</v>
      </c>
      <c r="P125" s="177"/>
      <c r="Q125" s="316" t="str">
        <f>B125</f>
        <v>10.0</v>
      </c>
      <c r="R125" s="317"/>
      <c r="S125" s="178" t="str">
        <f>C125</f>
        <v>SISTEMAS DE PISOS INTERNOS E EXTERNOS [PAVIMENTAÇÃO]</v>
      </c>
      <c r="T125" s="179"/>
      <c r="U125" s="180"/>
      <c r="V125" s="179"/>
      <c r="W125" s="179"/>
      <c r="X125" s="179"/>
      <c r="Y125" s="177"/>
      <c r="Z125" s="177"/>
    </row>
    <row r="126" spans="1:26" s="158" customFormat="1" ht="29.4" customHeight="1" x14ac:dyDescent="0.3">
      <c r="A126" s="260"/>
      <c r="B126" s="293">
        <v>98562</v>
      </c>
      <c r="C126" s="325" t="s">
        <v>53</v>
      </c>
      <c r="D126" s="325"/>
      <c r="E126" s="325"/>
      <c r="F126" s="325"/>
      <c r="G126" s="325"/>
      <c r="H126" s="325"/>
      <c r="I126" s="325"/>
      <c r="J126" s="325"/>
      <c r="K126" s="293" t="s">
        <v>197</v>
      </c>
      <c r="L126" s="294">
        <v>58.19</v>
      </c>
      <c r="M126" s="295">
        <v>64.91</v>
      </c>
      <c r="N126" s="296">
        <v>0.27</v>
      </c>
      <c r="O126" s="297">
        <f t="shared" si="0"/>
        <v>4796.9333829999996</v>
      </c>
      <c r="P126" s="152"/>
      <c r="Q126" s="153" t="s">
        <v>321</v>
      </c>
      <c r="R126" s="153" t="s">
        <v>203</v>
      </c>
      <c r="S126" s="154" t="s">
        <v>53</v>
      </c>
      <c r="T126" s="155" t="s">
        <v>197</v>
      </c>
      <c r="U126" s="156">
        <v>64.91</v>
      </c>
      <c r="V126" s="157">
        <v>48.75</v>
      </c>
      <c r="W126" s="157">
        <v>61.91</v>
      </c>
      <c r="X126" s="157">
        <f t="shared" si="4"/>
        <v>4018.5780999999997</v>
      </c>
      <c r="Y126" s="152"/>
      <c r="Z126" s="152"/>
    </row>
    <row r="127" spans="1:26" s="158" customFormat="1" ht="42" customHeight="1" x14ac:dyDescent="0.3">
      <c r="A127" s="260"/>
      <c r="B127" s="293">
        <v>87620</v>
      </c>
      <c r="C127" s="325" t="s">
        <v>54</v>
      </c>
      <c r="D127" s="325"/>
      <c r="E127" s="325"/>
      <c r="F127" s="325"/>
      <c r="G127" s="325"/>
      <c r="H127" s="325"/>
      <c r="I127" s="325"/>
      <c r="J127" s="325"/>
      <c r="K127" s="293" t="s">
        <v>197</v>
      </c>
      <c r="L127" s="294">
        <v>33.31</v>
      </c>
      <c r="M127" s="295">
        <v>64.91</v>
      </c>
      <c r="N127" s="296">
        <v>0.27</v>
      </c>
      <c r="O127" s="297">
        <f t="shared" si="0"/>
        <v>2745.9331670000001</v>
      </c>
      <c r="P127" s="152"/>
      <c r="Q127" s="153">
        <v>87620</v>
      </c>
      <c r="R127" s="153" t="s">
        <v>203</v>
      </c>
      <c r="S127" s="154" t="s">
        <v>54</v>
      </c>
      <c r="T127" s="155" t="s">
        <v>197</v>
      </c>
      <c r="U127" s="156">
        <v>64.91</v>
      </c>
      <c r="V127" s="157">
        <v>28.42</v>
      </c>
      <c r="W127" s="157">
        <v>36.090000000000003</v>
      </c>
      <c r="X127" s="157">
        <f t="shared" si="4"/>
        <v>2342.6019000000001</v>
      </c>
      <c r="Y127" s="152"/>
      <c r="Z127" s="152"/>
    </row>
    <row r="128" spans="1:26" s="158" customFormat="1" ht="29.4" customHeight="1" x14ac:dyDescent="0.3">
      <c r="A128" s="260"/>
      <c r="B128" s="293">
        <v>87251</v>
      </c>
      <c r="C128" s="325" t="s">
        <v>55</v>
      </c>
      <c r="D128" s="325"/>
      <c r="E128" s="325"/>
      <c r="F128" s="325"/>
      <c r="G128" s="325"/>
      <c r="H128" s="325"/>
      <c r="I128" s="325"/>
      <c r="J128" s="325"/>
      <c r="K128" s="293" t="s">
        <v>197</v>
      </c>
      <c r="L128" s="294">
        <v>55.41</v>
      </c>
      <c r="M128" s="295">
        <v>64.91</v>
      </c>
      <c r="N128" s="296">
        <v>0.27</v>
      </c>
      <c r="O128" s="297">
        <f t="shared" si="0"/>
        <v>4567.7621369999997</v>
      </c>
      <c r="P128" s="152"/>
      <c r="Q128" s="153">
        <v>87251</v>
      </c>
      <c r="R128" s="153" t="s">
        <v>203</v>
      </c>
      <c r="S128" s="154" t="s">
        <v>322</v>
      </c>
      <c r="T128" s="155" t="s">
        <v>197</v>
      </c>
      <c r="U128" s="156">
        <v>64.91</v>
      </c>
      <c r="V128" s="157">
        <v>59.68</v>
      </c>
      <c r="W128" s="157">
        <v>75.790000000000006</v>
      </c>
      <c r="X128" s="157">
        <f t="shared" ref="X128:X190" si="9">U128*W128</f>
        <v>4919.5289000000002</v>
      </c>
      <c r="Y128" s="152"/>
      <c r="Z128" s="152"/>
    </row>
    <row r="129" spans="1:26" s="158" customFormat="1" ht="29.4" customHeight="1" x14ac:dyDescent="0.3">
      <c r="A129" s="260"/>
      <c r="B129" s="293">
        <v>101094</v>
      </c>
      <c r="C129" s="325" t="s">
        <v>323</v>
      </c>
      <c r="D129" s="325"/>
      <c r="E129" s="325"/>
      <c r="F129" s="325"/>
      <c r="G129" s="325"/>
      <c r="H129" s="325"/>
      <c r="I129" s="325"/>
      <c r="J129" s="325"/>
      <c r="K129" s="293" t="s">
        <v>57</v>
      </c>
      <c r="L129" s="294">
        <v>234</v>
      </c>
      <c r="M129" s="295">
        <f>5.85/0.25</f>
        <v>23.4</v>
      </c>
      <c r="N129" s="296">
        <v>0.27</v>
      </c>
      <c r="O129" s="297">
        <f t="shared" si="0"/>
        <v>6954.0119999999997</v>
      </c>
      <c r="P129" s="152"/>
      <c r="Q129" s="153" t="s">
        <v>324</v>
      </c>
      <c r="R129" s="153" t="s">
        <v>222</v>
      </c>
      <c r="S129" s="154" t="s">
        <v>325</v>
      </c>
      <c r="T129" s="155" t="s">
        <v>197</v>
      </c>
      <c r="U129" s="156">
        <v>5.85</v>
      </c>
      <c r="V129" s="157">
        <v>65.84</v>
      </c>
      <c r="W129" s="157">
        <v>83.62</v>
      </c>
      <c r="X129" s="157">
        <f t="shared" si="9"/>
        <v>489.17700000000002</v>
      </c>
      <c r="Y129" s="152"/>
      <c r="Z129" s="152"/>
    </row>
    <row r="130" spans="1:26" s="158" customFormat="1" ht="14.4" customHeight="1" x14ac:dyDescent="0.3">
      <c r="A130" s="260"/>
      <c r="B130" s="293">
        <v>98689</v>
      </c>
      <c r="C130" s="325" t="s">
        <v>56</v>
      </c>
      <c r="D130" s="325"/>
      <c r="E130" s="325"/>
      <c r="F130" s="325"/>
      <c r="G130" s="325"/>
      <c r="H130" s="325"/>
      <c r="I130" s="325"/>
      <c r="J130" s="325"/>
      <c r="K130" s="293" t="s">
        <v>57</v>
      </c>
      <c r="L130" s="294">
        <v>141.11000000000001</v>
      </c>
      <c r="M130" s="295">
        <v>2.7</v>
      </c>
      <c r="N130" s="296">
        <v>0.27</v>
      </c>
      <c r="O130" s="297">
        <f t="shared" si="0"/>
        <v>483.86619000000013</v>
      </c>
      <c r="P130" s="152"/>
      <c r="Q130" s="153">
        <v>98689</v>
      </c>
      <c r="R130" s="153" t="s">
        <v>203</v>
      </c>
      <c r="S130" s="154" t="s">
        <v>56</v>
      </c>
      <c r="T130" s="155" t="s">
        <v>57</v>
      </c>
      <c r="U130" s="156">
        <v>2.7</v>
      </c>
      <c r="V130" s="157">
        <v>121.02</v>
      </c>
      <c r="W130" s="157">
        <v>153.69999999999999</v>
      </c>
      <c r="X130" s="157">
        <f t="shared" si="9"/>
        <v>414.99</v>
      </c>
      <c r="Y130" s="152"/>
      <c r="Z130" s="152"/>
    </row>
    <row r="131" spans="1:26" s="158" customFormat="1" ht="31.8" customHeight="1" x14ac:dyDescent="0.3">
      <c r="A131" s="260"/>
      <c r="B131" s="293">
        <v>103916</v>
      </c>
      <c r="C131" s="325" t="s">
        <v>58</v>
      </c>
      <c r="D131" s="325"/>
      <c r="E131" s="325"/>
      <c r="F131" s="325"/>
      <c r="G131" s="325"/>
      <c r="H131" s="325"/>
      <c r="I131" s="325"/>
      <c r="J131" s="325"/>
      <c r="K131" s="293" t="s">
        <v>197</v>
      </c>
      <c r="L131" s="294">
        <v>170.33</v>
      </c>
      <c r="M131" s="295">
        <v>676.67</v>
      </c>
      <c r="N131" s="296">
        <v>0.27</v>
      </c>
      <c r="O131" s="297">
        <f t="shared" si="0"/>
        <v>146376.64539700001</v>
      </c>
      <c r="P131" s="152"/>
      <c r="Q131" s="153">
        <v>103916</v>
      </c>
      <c r="R131" s="153" t="s">
        <v>203</v>
      </c>
      <c r="S131" s="154" t="s">
        <v>58</v>
      </c>
      <c r="T131" s="155" t="s">
        <v>197</v>
      </c>
      <c r="U131" s="156">
        <v>676.67</v>
      </c>
      <c r="V131" s="157">
        <v>159.35</v>
      </c>
      <c r="W131" s="157">
        <v>202.37</v>
      </c>
      <c r="X131" s="157">
        <f t="shared" si="9"/>
        <v>136937.70790000001</v>
      </c>
      <c r="Y131" s="152"/>
      <c r="Z131" s="152"/>
    </row>
    <row r="132" spans="1:26" ht="14.4" x14ac:dyDescent="0.3">
      <c r="A132" s="253"/>
      <c r="B132" s="289"/>
      <c r="C132" s="328" t="s">
        <v>59</v>
      </c>
      <c r="D132" s="328"/>
      <c r="E132" s="328"/>
      <c r="F132" s="328"/>
      <c r="G132" s="328"/>
      <c r="H132" s="328"/>
      <c r="I132" s="328"/>
      <c r="J132" s="328"/>
      <c r="K132" s="298"/>
      <c r="L132" s="291"/>
      <c r="M132" s="299"/>
      <c r="N132" s="290"/>
      <c r="O132" s="291"/>
      <c r="P132" s="8"/>
      <c r="Q132" s="326">
        <f>B132</f>
        <v>0</v>
      </c>
      <c r="R132" s="327"/>
      <c r="S132" s="114" t="str">
        <f>C132</f>
        <v>PAVIMENTAÇÃO EXTERNA</v>
      </c>
      <c r="T132" s="115"/>
      <c r="U132" s="164"/>
      <c r="V132" s="115"/>
      <c r="W132" s="115"/>
      <c r="X132" s="115"/>
      <c r="Y132" s="8"/>
      <c r="Z132" s="8"/>
    </row>
    <row r="133" spans="1:26" s="158" customFormat="1" ht="28.8" customHeight="1" x14ac:dyDescent="0.3">
      <c r="A133" s="260"/>
      <c r="B133" s="293">
        <v>101749</v>
      </c>
      <c r="C133" s="325" t="s">
        <v>60</v>
      </c>
      <c r="D133" s="325"/>
      <c r="E133" s="325"/>
      <c r="F133" s="325"/>
      <c r="G133" s="325"/>
      <c r="H133" s="325"/>
      <c r="I133" s="325"/>
      <c r="J133" s="325"/>
      <c r="K133" s="293" t="s">
        <v>197</v>
      </c>
      <c r="L133" s="294">
        <v>53.17</v>
      </c>
      <c r="M133" s="295">
        <v>196.79</v>
      </c>
      <c r="N133" s="296">
        <v>0.27</v>
      </c>
      <c r="O133" s="297">
        <f t="shared" si="0"/>
        <v>13288.421861000001</v>
      </c>
      <c r="P133" s="152"/>
      <c r="Q133" s="153">
        <v>101749</v>
      </c>
      <c r="R133" s="153" t="s">
        <v>203</v>
      </c>
      <c r="S133" s="154" t="s">
        <v>60</v>
      </c>
      <c r="T133" s="155" t="s">
        <v>197</v>
      </c>
      <c r="U133" s="156">
        <v>195.79</v>
      </c>
      <c r="V133" s="157">
        <v>49.2</v>
      </c>
      <c r="W133" s="157">
        <v>62.48</v>
      </c>
      <c r="X133" s="157">
        <f t="shared" si="9"/>
        <v>12232.959199999999</v>
      </c>
      <c r="Y133" s="152"/>
      <c r="Z133" s="152"/>
    </row>
    <row r="134" spans="1:26" s="133" customFormat="1" ht="1.8" hidden="1" customHeight="1" x14ac:dyDescent="0.3">
      <c r="A134" s="257"/>
      <c r="B134" s="143" t="s">
        <v>326</v>
      </c>
      <c r="C134" s="329" t="s">
        <v>327</v>
      </c>
      <c r="D134" s="329"/>
      <c r="E134" s="329"/>
      <c r="F134" s="329"/>
      <c r="G134" s="329"/>
      <c r="H134" s="329"/>
      <c r="I134" s="329"/>
      <c r="J134" s="329"/>
      <c r="K134" s="143" t="s">
        <v>197</v>
      </c>
      <c r="L134" s="279">
        <v>0</v>
      </c>
      <c r="M134" s="280">
        <v>0</v>
      </c>
      <c r="N134" s="281">
        <v>0.27</v>
      </c>
      <c r="O134" s="282">
        <f t="shared" si="0"/>
        <v>0</v>
      </c>
      <c r="P134" s="132"/>
      <c r="Q134" s="134" t="s">
        <v>326</v>
      </c>
      <c r="R134" s="134" t="s">
        <v>203</v>
      </c>
      <c r="S134" s="135" t="s">
        <v>327</v>
      </c>
      <c r="T134" s="136" t="s">
        <v>197</v>
      </c>
      <c r="U134" s="137">
        <v>0</v>
      </c>
      <c r="V134" s="138">
        <v>0</v>
      </c>
      <c r="W134" s="138">
        <v>0</v>
      </c>
      <c r="X134" s="138">
        <f t="shared" si="9"/>
        <v>0</v>
      </c>
      <c r="Y134" s="132"/>
      <c r="Z134" s="132"/>
    </row>
    <row r="135" spans="1:26" s="182" customFormat="1" ht="14.4" x14ac:dyDescent="0.3">
      <c r="A135" s="259"/>
      <c r="B135" s="288" t="s">
        <v>328</v>
      </c>
      <c r="C135" s="324" t="s">
        <v>61</v>
      </c>
      <c r="D135" s="324"/>
      <c r="E135" s="324"/>
      <c r="F135" s="324"/>
      <c r="G135" s="324"/>
      <c r="H135" s="324"/>
      <c r="I135" s="324"/>
      <c r="J135" s="324"/>
      <c r="K135" s="269"/>
      <c r="L135" s="270"/>
      <c r="M135" s="271"/>
      <c r="N135" s="272"/>
      <c r="O135" s="270">
        <f>SUM(O136:O142)</f>
        <v>115969.654649</v>
      </c>
      <c r="P135" s="177"/>
      <c r="Q135" s="316" t="str">
        <f>B135</f>
        <v>11.0</v>
      </c>
      <c r="R135" s="317"/>
      <c r="S135" s="178" t="str">
        <f>C135</f>
        <v>PINTURA</v>
      </c>
      <c r="T135" s="179"/>
      <c r="U135" s="180"/>
      <c r="V135" s="179"/>
      <c r="W135" s="179"/>
      <c r="X135" s="179"/>
      <c r="Y135" s="177"/>
      <c r="Z135" s="177"/>
    </row>
    <row r="136" spans="1:26" s="158" customFormat="1" ht="27" customHeight="1" x14ac:dyDescent="0.3">
      <c r="A136" s="260"/>
      <c r="B136" s="293">
        <v>88497</v>
      </c>
      <c r="C136" s="325" t="s">
        <v>329</v>
      </c>
      <c r="D136" s="325"/>
      <c r="E136" s="325"/>
      <c r="F136" s="325"/>
      <c r="G136" s="325"/>
      <c r="H136" s="325"/>
      <c r="I136" s="325"/>
      <c r="J136" s="325"/>
      <c r="K136" s="293" t="s">
        <v>197</v>
      </c>
      <c r="L136" s="294">
        <v>22.3</v>
      </c>
      <c r="M136" s="295">
        <v>445.04</v>
      </c>
      <c r="N136" s="296">
        <v>0.27</v>
      </c>
      <c r="O136" s="297">
        <f t="shared" si="0"/>
        <v>12603.977840000001</v>
      </c>
      <c r="P136" s="152"/>
      <c r="Q136" s="153" t="s">
        <v>330</v>
      </c>
      <c r="R136" s="153" t="s">
        <v>222</v>
      </c>
      <c r="S136" s="154" t="s">
        <v>331</v>
      </c>
      <c r="T136" s="155" t="s">
        <v>197</v>
      </c>
      <c r="U136" s="156">
        <v>445.04</v>
      </c>
      <c r="V136" s="157">
        <v>8.67</v>
      </c>
      <c r="W136" s="157">
        <v>11.01</v>
      </c>
      <c r="X136" s="157">
        <f t="shared" si="9"/>
        <v>4899.8904000000002</v>
      </c>
      <c r="Y136" s="152"/>
      <c r="Z136" s="152"/>
    </row>
    <row r="137" spans="1:26" s="158" customFormat="1" ht="31.2" customHeight="1" x14ac:dyDescent="0.3">
      <c r="A137" s="260"/>
      <c r="B137" s="293">
        <v>88496</v>
      </c>
      <c r="C137" s="325" t="s">
        <v>332</v>
      </c>
      <c r="D137" s="325"/>
      <c r="E137" s="325"/>
      <c r="F137" s="325"/>
      <c r="G137" s="325"/>
      <c r="H137" s="325"/>
      <c r="I137" s="325"/>
      <c r="J137" s="325"/>
      <c r="K137" s="293" t="s">
        <v>197</v>
      </c>
      <c r="L137" s="294">
        <v>40.17</v>
      </c>
      <c r="M137" s="295">
        <v>84.33</v>
      </c>
      <c r="N137" s="296">
        <v>0.27</v>
      </c>
      <c r="O137" s="297">
        <f t="shared" si="0"/>
        <v>4302.1708470000003</v>
      </c>
      <c r="P137" s="152"/>
      <c r="Q137" s="153" t="s">
        <v>333</v>
      </c>
      <c r="R137" s="153" t="s">
        <v>222</v>
      </c>
      <c r="S137" s="154" t="s">
        <v>334</v>
      </c>
      <c r="T137" s="155" t="s">
        <v>197</v>
      </c>
      <c r="U137" s="156">
        <v>84.33</v>
      </c>
      <c r="V137" s="157">
        <v>8.67</v>
      </c>
      <c r="W137" s="157">
        <v>11.01</v>
      </c>
      <c r="X137" s="157">
        <f t="shared" si="9"/>
        <v>928.47329999999999</v>
      </c>
      <c r="Y137" s="152"/>
      <c r="Z137" s="152"/>
    </row>
    <row r="138" spans="1:26" s="158" customFormat="1" ht="28.2" customHeight="1" x14ac:dyDescent="0.3">
      <c r="A138" s="260"/>
      <c r="B138" s="293">
        <v>88489</v>
      </c>
      <c r="C138" s="325" t="s">
        <v>62</v>
      </c>
      <c r="D138" s="325"/>
      <c r="E138" s="325"/>
      <c r="F138" s="325"/>
      <c r="G138" s="325"/>
      <c r="H138" s="325"/>
      <c r="I138" s="325"/>
      <c r="J138" s="325"/>
      <c r="K138" s="293" t="s">
        <v>197</v>
      </c>
      <c r="L138" s="294">
        <v>14.68</v>
      </c>
      <c r="M138" s="295">
        <v>445.04</v>
      </c>
      <c r="N138" s="296">
        <v>0.27</v>
      </c>
      <c r="O138" s="297">
        <f t="shared" si="0"/>
        <v>8297.1477439999999</v>
      </c>
      <c r="P138" s="152"/>
      <c r="Q138" s="153">
        <v>88489</v>
      </c>
      <c r="R138" s="153" t="s">
        <v>203</v>
      </c>
      <c r="S138" s="154" t="s">
        <v>62</v>
      </c>
      <c r="T138" s="155" t="s">
        <v>197</v>
      </c>
      <c r="U138" s="156">
        <v>445.04</v>
      </c>
      <c r="V138" s="157">
        <v>13.99</v>
      </c>
      <c r="W138" s="157">
        <v>17.77</v>
      </c>
      <c r="X138" s="157">
        <f t="shared" si="9"/>
        <v>7908.3608000000004</v>
      </c>
      <c r="Y138" s="152"/>
      <c r="Z138" s="152"/>
    </row>
    <row r="139" spans="1:26" s="158" customFormat="1" ht="27" customHeight="1" x14ac:dyDescent="0.3">
      <c r="A139" s="260"/>
      <c r="B139" s="293">
        <v>88488</v>
      </c>
      <c r="C139" s="325" t="s">
        <v>335</v>
      </c>
      <c r="D139" s="325"/>
      <c r="E139" s="325"/>
      <c r="F139" s="325"/>
      <c r="G139" s="325"/>
      <c r="H139" s="325"/>
      <c r="I139" s="325"/>
      <c r="J139" s="325"/>
      <c r="K139" s="293" t="s">
        <v>197</v>
      </c>
      <c r="L139" s="294">
        <v>17.68</v>
      </c>
      <c r="M139" s="295">
        <v>84.33</v>
      </c>
      <c r="N139" s="296">
        <v>0.27</v>
      </c>
      <c r="O139" s="297">
        <f t="shared" si="0"/>
        <v>1893.5120880000002</v>
      </c>
      <c r="P139" s="152"/>
      <c r="Q139" s="153">
        <v>88487</v>
      </c>
      <c r="R139" s="153" t="s">
        <v>203</v>
      </c>
      <c r="S139" s="154" t="s">
        <v>63</v>
      </c>
      <c r="T139" s="155" t="s">
        <v>197</v>
      </c>
      <c r="U139" s="156">
        <v>84.33</v>
      </c>
      <c r="V139" s="157">
        <v>7.53</v>
      </c>
      <c r="W139" s="157">
        <v>9.56</v>
      </c>
      <c r="X139" s="157">
        <f t="shared" si="9"/>
        <v>806.19479999999999</v>
      </c>
      <c r="Y139" s="152"/>
      <c r="Z139" s="152"/>
    </row>
    <row r="140" spans="1:26" s="158" customFormat="1" ht="30" customHeight="1" x14ac:dyDescent="0.3">
      <c r="A140" s="260"/>
      <c r="B140" s="293">
        <v>102494</v>
      </c>
      <c r="C140" s="325" t="s">
        <v>336</v>
      </c>
      <c r="D140" s="325"/>
      <c r="E140" s="325"/>
      <c r="F140" s="325"/>
      <c r="G140" s="325"/>
      <c r="H140" s="325"/>
      <c r="I140" s="325"/>
      <c r="J140" s="325"/>
      <c r="K140" s="293" t="s">
        <v>197</v>
      </c>
      <c r="L140" s="294">
        <v>71.89</v>
      </c>
      <c r="M140" s="295">
        <v>483.4</v>
      </c>
      <c r="N140" s="296">
        <v>0.27</v>
      </c>
      <c r="O140" s="297">
        <f t="shared" si="0"/>
        <v>44134.565020000002</v>
      </c>
      <c r="P140" s="152"/>
      <c r="Q140" s="153">
        <v>72815</v>
      </c>
      <c r="R140" s="153" t="s">
        <v>203</v>
      </c>
      <c r="S140" s="154" t="s">
        <v>337</v>
      </c>
      <c r="T140" s="155" t="s">
        <v>197</v>
      </c>
      <c r="U140" s="156">
        <v>483.4</v>
      </c>
      <c r="V140" s="157">
        <v>39.409999999999997</v>
      </c>
      <c r="W140" s="157">
        <v>50.05</v>
      </c>
      <c r="X140" s="157">
        <f t="shared" si="9"/>
        <v>24194.17</v>
      </c>
      <c r="Y140" s="152"/>
      <c r="Z140" s="152"/>
    </row>
    <row r="141" spans="1:26" s="158" customFormat="1" ht="44.4" customHeight="1" x14ac:dyDescent="0.3">
      <c r="A141" s="260"/>
      <c r="B141" s="293">
        <v>100741</v>
      </c>
      <c r="C141" s="325" t="s">
        <v>338</v>
      </c>
      <c r="D141" s="325"/>
      <c r="E141" s="325"/>
      <c r="F141" s="325"/>
      <c r="G141" s="325"/>
      <c r="H141" s="325"/>
      <c r="I141" s="325"/>
      <c r="J141" s="325"/>
      <c r="K141" s="293" t="s">
        <v>197</v>
      </c>
      <c r="L141" s="294">
        <v>30</v>
      </c>
      <c r="M141" s="295">
        <v>558.25</v>
      </c>
      <c r="N141" s="296">
        <v>0.27</v>
      </c>
      <c r="O141" s="297">
        <f t="shared" si="0"/>
        <v>21269.325000000001</v>
      </c>
      <c r="P141" s="152"/>
      <c r="Q141" s="153" t="s">
        <v>339</v>
      </c>
      <c r="R141" s="153" t="s">
        <v>203</v>
      </c>
      <c r="S141" s="154" t="s">
        <v>340</v>
      </c>
      <c r="T141" s="155" t="s">
        <v>197</v>
      </c>
      <c r="U141" s="156">
        <v>558.25</v>
      </c>
      <c r="V141" s="157">
        <v>22.79</v>
      </c>
      <c r="W141" s="157">
        <v>28.94</v>
      </c>
      <c r="X141" s="157">
        <f t="shared" si="9"/>
        <v>16155.755000000001</v>
      </c>
      <c r="Y141" s="152"/>
      <c r="Z141" s="152"/>
    </row>
    <row r="142" spans="1:26" s="158" customFormat="1" ht="28.2" customHeight="1" x14ac:dyDescent="0.3">
      <c r="A142" s="260"/>
      <c r="B142" s="293">
        <v>100751</v>
      </c>
      <c r="C142" s="325" t="s">
        <v>341</v>
      </c>
      <c r="D142" s="325"/>
      <c r="E142" s="325"/>
      <c r="F142" s="325"/>
      <c r="G142" s="325"/>
      <c r="H142" s="325"/>
      <c r="I142" s="325"/>
      <c r="J142" s="325"/>
      <c r="K142" s="293" t="s">
        <v>197</v>
      </c>
      <c r="L142" s="294">
        <v>45.73</v>
      </c>
      <c r="M142" s="295">
        <v>404.1</v>
      </c>
      <c r="N142" s="296">
        <v>0.27</v>
      </c>
      <c r="O142" s="297">
        <f t="shared" si="0"/>
        <v>23468.956109999999</v>
      </c>
      <c r="P142" s="152"/>
      <c r="Q142" s="153">
        <v>79460</v>
      </c>
      <c r="R142" s="153" t="s">
        <v>203</v>
      </c>
      <c r="S142" s="154" t="s">
        <v>342</v>
      </c>
      <c r="T142" s="155" t="s">
        <v>197</v>
      </c>
      <c r="U142" s="156">
        <v>404.1</v>
      </c>
      <c r="V142" s="157">
        <v>42.46</v>
      </c>
      <c r="W142" s="157">
        <v>53.92</v>
      </c>
      <c r="X142" s="157">
        <f t="shared" si="9"/>
        <v>21789.072</v>
      </c>
      <c r="Y142" s="152"/>
      <c r="Z142" s="152"/>
    </row>
    <row r="143" spans="1:26" s="182" customFormat="1" ht="14.4" customHeight="1" x14ac:dyDescent="0.3">
      <c r="A143" s="259"/>
      <c r="B143" s="288" t="s">
        <v>343</v>
      </c>
      <c r="C143" s="324" t="s">
        <v>344</v>
      </c>
      <c r="D143" s="324"/>
      <c r="E143" s="324"/>
      <c r="F143" s="324"/>
      <c r="G143" s="324"/>
      <c r="H143" s="324"/>
      <c r="I143" s="324"/>
      <c r="J143" s="324"/>
      <c r="K143" s="269"/>
      <c r="L143" s="270"/>
      <c r="M143" s="271"/>
      <c r="N143" s="272"/>
      <c r="O143" s="270">
        <f>SUM(O144:O179)</f>
        <v>11877.471800000001</v>
      </c>
      <c r="P143" s="177"/>
      <c r="Q143" s="316" t="str">
        <f>B143</f>
        <v>12.0</v>
      </c>
      <c r="R143" s="317"/>
      <c r="S143" s="178" t="str">
        <f>C143</f>
        <v>INSTALAÇÕES HIDRAULICAS</v>
      </c>
      <c r="T143" s="179"/>
      <c r="U143" s="180"/>
      <c r="V143" s="179"/>
      <c r="W143" s="179"/>
      <c r="X143" s="179"/>
      <c r="Y143" s="177"/>
      <c r="Z143" s="177"/>
    </row>
    <row r="144" spans="1:26" s="158" customFormat="1" ht="30" customHeight="1" x14ac:dyDescent="0.3">
      <c r="A144" s="260"/>
      <c r="B144" s="293">
        <v>89353</v>
      </c>
      <c r="C144" s="323" t="s">
        <v>64</v>
      </c>
      <c r="D144" s="323"/>
      <c r="E144" s="323"/>
      <c r="F144" s="323"/>
      <c r="G144" s="323"/>
      <c r="H144" s="323"/>
      <c r="I144" s="323"/>
      <c r="J144" s="323"/>
      <c r="K144" s="293" t="s">
        <v>24</v>
      </c>
      <c r="L144" s="294">
        <v>40.340000000000003</v>
      </c>
      <c r="M144" s="295">
        <v>1</v>
      </c>
      <c r="N144" s="296">
        <v>0.27</v>
      </c>
      <c r="O144" s="297">
        <f t="shared" si="0"/>
        <v>51.231800000000007</v>
      </c>
      <c r="P144" s="152"/>
      <c r="Q144" s="153">
        <v>89353</v>
      </c>
      <c r="R144" s="153" t="s">
        <v>203</v>
      </c>
      <c r="S144" s="154" t="s">
        <v>64</v>
      </c>
      <c r="T144" s="155" t="s">
        <v>208</v>
      </c>
      <c r="U144" s="156">
        <v>1</v>
      </c>
      <c r="V144" s="157">
        <v>38.08</v>
      </c>
      <c r="W144" s="157">
        <v>48.36</v>
      </c>
      <c r="X144" s="157">
        <f t="shared" si="9"/>
        <v>48.36</v>
      </c>
      <c r="Y144" s="152"/>
      <c r="Z144" s="152"/>
    </row>
    <row r="145" spans="1:26" s="158" customFormat="1" ht="31.2" customHeight="1" x14ac:dyDescent="0.3">
      <c r="A145" s="260"/>
      <c r="B145" s="293">
        <v>94497</v>
      </c>
      <c r="C145" s="323" t="s">
        <v>345</v>
      </c>
      <c r="D145" s="323"/>
      <c r="E145" s="323"/>
      <c r="F145" s="323"/>
      <c r="G145" s="323"/>
      <c r="H145" s="323"/>
      <c r="I145" s="323"/>
      <c r="J145" s="323"/>
      <c r="K145" s="293" t="s">
        <v>24</v>
      </c>
      <c r="L145" s="294">
        <v>106.87</v>
      </c>
      <c r="M145" s="295">
        <v>2</v>
      </c>
      <c r="N145" s="296">
        <v>0.27</v>
      </c>
      <c r="O145" s="297">
        <f t="shared" si="0"/>
        <v>271.44980000000004</v>
      </c>
      <c r="P145" s="152"/>
      <c r="Q145" s="153">
        <v>94497</v>
      </c>
      <c r="R145" s="153" t="s">
        <v>203</v>
      </c>
      <c r="S145" s="154" t="s">
        <v>345</v>
      </c>
      <c r="T145" s="155" t="s">
        <v>208</v>
      </c>
      <c r="U145" s="156">
        <v>2</v>
      </c>
      <c r="V145" s="157">
        <v>101.25</v>
      </c>
      <c r="W145" s="157">
        <v>128.59</v>
      </c>
      <c r="X145" s="157">
        <f t="shared" si="9"/>
        <v>257.18</v>
      </c>
      <c r="Y145" s="152"/>
      <c r="Z145" s="152"/>
    </row>
    <row r="146" spans="1:26" s="158" customFormat="1" ht="31.8" customHeight="1" x14ac:dyDescent="0.3">
      <c r="A146" s="260"/>
      <c r="B146" s="293">
        <v>94794</v>
      </c>
      <c r="C146" s="323" t="s">
        <v>65</v>
      </c>
      <c r="D146" s="323"/>
      <c r="E146" s="323"/>
      <c r="F146" s="323"/>
      <c r="G146" s="323"/>
      <c r="H146" s="323"/>
      <c r="I146" s="323"/>
      <c r="J146" s="323"/>
      <c r="K146" s="293" t="s">
        <v>24</v>
      </c>
      <c r="L146" s="294">
        <v>167.39</v>
      </c>
      <c r="M146" s="295">
        <v>2</v>
      </c>
      <c r="N146" s="296">
        <v>0.27</v>
      </c>
      <c r="O146" s="297">
        <f t="shared" si="0"/>
        <v>425.17059999999998</v>
      </c>
      <c r="P146" s="152"/>
      <c r="Q146" s="153">
        <v>94794</v>
      </c>
      <c r="R146" s="153" t="s">
        <v>203</v>
      </c>
      <c r="S146" s="154" t="s">
        <v>65</v>
      </c>
      <c r="T146" s="155" t="s">
        <v>208</v>
      </c>
      <c r="U146" s="156">
        <v>2</v>
      </c>
      <c r="V146" s="157">
        <v>159.09</v>
      </c>
      <c r="W146" s="157">
        <v>202.04</v>
      </c>
      <c r="X146" s="157">
        <f t="shared" si="9"/>
        <v>404.08</v>
      </c>
      <c r="Y146" s="152"/>
      <c r="Z146" s="152"/>
    </row>
    <row r="147" spans="1:26" s="158" customFormat="1" ht="31.2" customHeight="1" x14ac:dyDescent="0.3">
      <c r="A147" s="260"/>
      <c r="B147" s="293">
        <v>94793</v>
      </c>
      <c r="C147" s="323" t="s">
        <v>66</v>
      </c>
      <c r="D147" s="323"/>
      <c r="E147" s="323"/>
      <c r="F147" s="323"/>
      <c r="G147" s="323"/>
      <c r="H147" s="323"/>
      <c r="I147" s="323"/>
      <c r="J147" s="323"/>
      <c r="K147" s="293" t="s">
        <v>24</v>
      </c>
      <c r="L147" s="294">
        <v>156.84</v>
      </c>
      <c r="M147" s="295">
        <v>2</v>
      </c>
      <c r="N147" s="296">
        <v>0.27</v>
      </c>
      <c r="O147" s="297">
        <f t="shared" si="0"/>
        <v>398.37360000000001</v>
      </c>
      <c r="P147" s="152"/>
      <c r="Q147" s="153">
        <v>94793</v>
      </c>
      <c r="R147" s="153" t="s">
        <v>203</v>
      </c>
      <c r="S147" s="154" t="s">
        <v>66</v>
      </c>
      <c r="T147" s="155" t="s">
        <v>208</v>
      </c>
      <c r="U147" s="156">
        <v>2</v>
      </c>
      <c r="V147" s="157">
        <v>149.44999999999999</v>
      </c>
      <c r="W147" s="157">
        <v>189.8</v>
      </c>
      <c r="X147" s="157">
        <f t="shared" si="9"/>
        <v>379.6</v>
      </c>
      <c r="Y147" s="152"/>
      <c r="Z147" s="152"/>
    </row>
    <row r="148" spans="1:26" s="158" customFormat="1" ht="28.2" customHeight="1" x14ac:dyDescent="0.3">
      <c r="A148" s="260"/>
      <c r="B148" s="293">
        <v>94792</v>
      </c>
      <c r="C148" s="323" t="s">
        <v>67</v>
      </c>
      <c r="D148" s="323"/>
      <c r="E148" s="323"/>
      <c r="F148" s="323"/>
      <c r="G148" s="323"/>
      <c r="H148" s="323"/>
      <c r="I148" s="323"/>
      <c r="J148" s="323"/>
      <c r="K148" s="293" t="s">
        <v>24</v>
      </c>
      <c r="L148" s="294">
        <v>115.25</v>
      </c>
      <c r="M148" s="295">
        <v>2</v>
      </c>
      <c r="N148" s="296">
        <v>0.27</v>
      </c>
      <c r="O148" s="297">
        <f t="shared" si="0"/>
        <v>292.73500000000001</v>
      </c>
      <c r="P148" s="152"/>
      <c r="Q148" s="153">
        <v>94792</v>
      </c>
      <c r="R148" s="153" t="s">
        <v>203</v>
      </c>
      <c r="S148" s="154" t="s">
        <v>67</v>
      </c>
      <c r="T148" s="155" t="s">
        <v>208</v>
      </c>
      <c r="U148" s="156">
        <v>2</v>
      </c>
      <c r="V148" s="157">
        <v>109.52</v>
      </c>
      <c r="W148" s="157">
        <v>139.09</v>
      </c>
      <c r="X148" s="157">
        <f t="shared" si="9"/>
        <v>278.18</v>
      </c>
      <c r="Y148" s="152"/>
      <c r="Z148" s="152"/>
    </row>
    <row r="149" spans="1:26" s="158" customFormat="1" ht="28.2" customHeight="1" x14ac:dyDescent="0.3">
      <c r="A149" s="260"/>
      <c r="B149" s="293">
        <v>89987</v>
      </c>
      <c r="C149" s="323" t="s">
        <v>68</v>
      </c>
      <c r="D149" s="323"/>
      <c r="E149" s="323"/>
      <c r="F149" s="323"/>
      <c r="G149" s="323"/>
      <c r="H149" s="323"/>
      <c r="I149" s="323"/>
      <c r="J149" s="323"/>
      <c r="K149" s="293" t="s">
        <v>24</v>
      </c>
      <c r="L149" s="294">
        <v>94.8</v>
      </c>
      <c r="M149" s="295">
        <v>2</v>
      </c>
      <c r="N149" s="296">
        <v>0.27</v>
      </c>
      <c r="O149" s="297">
        <f t="shared" si="0"/>
        <v>240.792</v>
      </c>
      <c r="P149" s="152"/>
      <c r="Q149" s="153">
        <v>89987</v>
      </c>
      <c r="R149" s="153" t="s">
        <v>203</v>
      </c>
      <c r="S149" s="154" t="s">
        <v>68</v>
      </c>
      <c r="T149" s="155" t="s">
        <v>208</v>
      </c>
      <c r="U149" s="156">
        <v>2</v>
      </c>
      <c r="V149" s="157">
        <v>90.01</v>
      </c>
      <c r="W149" s="157">
        <v>114.31</v>
      </c>
      <c r="X149" s="157">
        <f t="shared" si="9"/>
        <v>228.62</v>
      </c>
      <c r="Y149" s="152"/>
      <c r="Z149" s="152"/>
    </row>
    <row r="150" spans="1:26" s="158" customFormat="1" ht="27" customHeight="1" x14ac:dyDescent="0.3">
      <c r="A150" s="260"/>
      <c r="B150" s="293">
        <v>89985</v>
      </c>
      <c r="C150" s="323" t="s">
        <v>69</v>
      </c>
      <c r="D150" s="323"/>
      <c r="E150" s="323"/>
      <c r="F150" s="323"/>
      <c r="G150" s="323"/>
      <c r="H150" s="323"/>
      <c r="I150" s="323"/>
      <c r="J150" s="323"/>
      <c r="K150" s="293" t="s">
        <v>24</v>
      </c>
      <c r="L150" s="294">
        <v>90.31</v>
      </c>
      <c r="M150" s="295">
        <v>8</v>
      </c>
      <c r="N150" s="296">
        <v>0.27</v>
      </c>
      <c r="O150" s="297">
        <f t="shared" si="0"/>
        <v>917.54960000000005</v>
      </c>
      <c r="P150" s="152"/>
      <c r="Q150" s="153">
        <v>89985</v>
      </c>
      <c r="R150" s="153" t="s">
        <v>203</v>
      </c>
      <c r="S150" s="154" t="s">
        <v>69</v>
      </c>
      <c r="T150" s="155" t="s">
        <v>208</v>
      </c>
      <c r="U150" s="156">
        <v>8</v>
      </c>
      <c r="V150" s="157">
        <v>85.63</v>
      </c>
      <c r="W150" s="157">
        <v>108.75</v>
      </c>
      <c r="X150" s="157">
        <f t="shared" si="9"/>
        <v>870</v>
      </c>
      <c r="Y150" s="152"/>
      <c r="Z150" s="152"/>
    </row>
    <row r="151" spans="1:26" s="158" customFormat="1" ht="30" customHeight="1" x14ac:dyDescent="0.3">
      <c r="A151" s="260"/>
      <c r="B151" s="293">
        <v>86884</v>
      </c>
      <c r="C151" s="323" t="s">
        <v>70</v>
      </c>
      <c r="D151" s="323"/>
      <c r="E151" s="323"/>
      <c r="F151" s="323"/>
      <c r="G151" s="323"/>
      <c r="H151" s="323"/>
      <c r="I151" s="323"/>
      <c r="J151" s="323"/>
      <c r="K151" s="293" t="s">
        <v>24</v>
      </c>
      <c r="L151" s="294">
        <v>13.97</v>
      </c>
      <c r="M151" s="295">
        <v>10</v>
      </c>
      <c r="N151" s="296">
        <v>0.27</v>
      </c>
      <c r="O151" s="297">
        <f t="shared" si="0"/>
        <v>177.41900000000001</v>
      </c>
      <c r="P151" s="152"/>
      <c r="Q151" s="153">
        <v>86884</v>
      </c>
      <c r="R151" s="153" t="s">
        <v>203</v>
      </c>
      <c r="S151" s="154" t="s">
        <v>346</v>
      </c>
      <c r="T151" s="155" t="s">
        <v>208</v>
      </c>
      <c r="U151" s="156">
        <v>10</v>
      </c>
      <c r="V151" s="157">
        <v>12.61</v>
      </c>
      <c r="W151" s="157">
        <v>16.010000000000002</v>
      </c>
      <c r="X151" s="157">
        <f t="shared" si="9"/>
        <v>160.10000000000002</v>
      </c>
      <c r="Y151" s="152"/>
      <c r="Z151" s="152"/>
    </row>
    <row r="152" spans="1:26" s="158" customFormat="1" ht="29.4" customHeight="1" x14ac:dyDescent="0.3">
      <c r="A152" s="260"/>
      <c r="B152" s="293">
        <v>89385</v>
      </c>
      <c r="C152" s="323" t="s">
        <v>347</v>
      </c>
      <c r="D152" s="323"/>
      <c r="E152" s="323"/>
      <c r="F152" s="323"/>
      <c r="G152" s="323"/>
      <c r="H152" s="323"/>
      <c r="I152" s="323"/>
      <c r="J152" s="323"/>
      <c r="K152" s="293" t="s">
        <v>24</v>
      </c>
      <c r="L152" s="294">
        <v>9.56</v>
      </c>
      <c r="M152" s="295">
        <v>8</v>
      </c>
      <c r="N152" s="296">
        <v>0.27</v>
      </c>
      <c r="O152" s="297">
        <f t="shared" si="0"/>
        <v>97.129600000000011</v>
      </c>
      <c r="P152" s="152"/>
      <c r="Q152" s="153">
        <v>89385</v>
      </c>
      <c r="R152" s="153" t="s">
        <v>203</v>
      </c>
      <c r="S152" s="154" t="s">
        <v>347</v>
      </c>
      <c r="T152" s="155" t="s">
        <v>208</v>
      </c>
      <c r="U152" s="156">
        <v>8</v>
      </c>
      <c r="V152" s="157">
        <v>7.85</v>
      </c>
      <c r="W152" s="157">
        <v>9.9700000000000006</v>
      </c>
      <c r="X152" s="157">
        <f t="shared" si="9"/>
        <v>79.760000000000005</v>
      </c>
      <c r="Y152" s="152"/>
      <c r="Z152" s="152"/>
    </row>
    <row r="153" spans="1:26" s="158" customFormat="1" ht="30" customHeight="1" x14ac:dyDescent="0.3">
      <c r="A153" s="260"/>
      <c r="B153" s="293">
        <v>89389</v>
      </c>
      <c r="C153" s="323" t="s">
        <v>348</v>
      </c>
      <c r="D153" s="323"/>
      <c r="E153" s="323"/>
      <c r="F153" s="323"/>
      <c r="G153" s="323"/>
      <c r="H153" s="323"/>
      <c r="I153" s="323"/>
      <c r="J153" s="323"/>
      <c r="K153" s="293" t="s">
        <v>24</v>
      </c>
      <c r="L153" s="294">
        <v>14.82</v>
      </c>
      <c r="M153" s="295">
        <v>4</v>
      </c>
      <c r="N153" s="296">
        <v>0.27</v>
      </c>
      <c r="O153" s="297">
        <f t="shared" si="0"/>
        <v>75.285600000000002</v>
      </c>
      <c r="P153" s="152"/>
      <c r="Q153" s="153">
        <v>89389</v>
      </c>
      <c r="R153" s="153" t="s">
        <v>203</v>
      </c>
      <c r="S153" s="154" t="s">
        <v>349</v>
      </c>
      <c r="T153" s="155" t="s">
        <v>208</v>
      </c>
      <c r="U153" s="156">
        <v>4</v>
      </c>
      <c r="V153" s="157">
        <v>12.08</v>
      </c>
      <c r="W153" s="157">
        <v>15.34</v>
      </c>
      <c r="X153" s="157">
        <f t="shared" si="9"/>
        <v>61.36</v>
      </c>
      <c r="Y153" s="152"/>
      <c r="Z153" s="152"/>
    </row>
    <row r="154" spans="1:26" s="158" customFormat="1" ht="29.4" customHeight="1" x14ac:dyDescent="0.3">
      <c r="A154" s="260"/>
      <c r="B154" s="293">
        <v>89433</v>
      </c>
      <c r="C154" s="323" t="s">
        <v>71</v>
      </c>
      <c r="D154" s="323"/>
      <c r="E154" s="323"/>
      <c r="F154" s="323"/>
      <c r="G154" s="323"/>
      <c r="H154" s="323"/>
      <c r="I154" s="323"/>
      <c r="J154" s="323"/>
      <c r="K154" s="293" t="s">
        <v>24</v>
      </c>
      <c r="L154" s="294">
        <v>16.71</v>
      </c>
      <c r="M154" s="295">
        <v>4</v>
      </c>
      <c r="N154" s="296">
        <v>0.27</v>
      </c>
      <c r="O154" s="297">
        <f t="shared" si="0"/>
        <v>84.886800000000008</v>
      </c>
      <c r="P154" s="152"/>
      <c r="Q154" s="153">
        <v>89433</v>
      </c>
      <c r="R154" s="153" t="s">
        <v>203</v>
      </c>
      <c r="S154" s="154" t="s">
        <v>71</v>
      </c>
      <c r="T154" s="155" t="s">
        <v>208</v>
      </c>
      <c r="U154" s="156">
        <v>4</v>
      </c>
      <c r="V154" s="157">
        <v>13.61</v>
      </c>
      <c r="W154" s="157">
        <v>17.28</v>
      </c>
      <c r="X154" s="157">
        <f t="shared" si="9"/>
        <v>69.12</v>
      </c>
      <c r="Y154" s="152"/>
      <c r="Z154" s="152"/>
    </row>
    <row r="155" spans="1:26" s="158" customFormat="1" ht="44.4" customHeight="1" x14ac:dyDescent="0.3">
      <c r="A155" s="260"/>
      <c r="B155" s="293">
        <v>92928</v>
      </c>
      <c r="C155" s="323" t="s">
        <v>350</v>
      </c>
      <c r="D155" s="323"/>
      <c r="E155" s="323"/>
      <c r="F155" s="323"/>
      <c r="G155" s="323"/>
      <c r="H155" s="323"/>
      <c r="I155" s="323"/>
      <c r="J155" s="323"/>
      <c r="K155" s="293" t="s">
        <v>24</v>
      </c>
      <c r="L155" s="294">
        <v>62.83</v>
      </c>
      <c r="M155" s="295">
        <v>2</v>
      </c>
      <c r="N155" s="296">
        <v>0.27</v>
      </c>
      <c r="O155" s="297">
        <f t="shared" si="0"/>
        <v>159.5882</v>
      </c>
      <c r="P155" s="152"/>
      <c r="Q155" s="153">
        <v>72704</v>
      </c>
      <c r="R155" s="153" t="s">
        <v>203</v>
      </c>
      <c r="S155" s="154" t="s">
        <v>351</v>
      </c>
      <c r="T155" s="155" t="s">
        <v>208</v>
      </c>
      <c r="U155" s="156">
        <v>2</v>
      </c>
      <c r="V155" s="157">
        <v>16.77</v>
      </c>
      <c r="W155" s="157">
        <v>21.3</v>
      </c>
      <c r="X155" s="157">
        <f t="shared" si="9"/>
        <v>42.6</v>
      </c>
      <c r="Y155" s="152"/>
      <c r="Z155" s="152"/>
    </row>
    <row r="156" spans="1:26" s="158" customFormat="1" ht="31.8" customHeight="1" x14ac:dyDescent="0.3">
      <c r="A156" s="260"/>
      <c r="B156" s="293">
        <v>89355</v>
      </c>
      <c r="C156" s="323" t="s">
        <v>72</v>
      </c>
      <c r="D156" s="323"/>
      <c r="E156" s="323"/>
      <c r="F156" s="323"/>
      <c r="G156" s="323"/>
      <c r="H156" s="323"/>
      <c r="I156" s="323"/>
      <c r="J156" s="323"/>
      <c r="K156" s="293" t="s">
        <v>352</v>
      </c>
      <c r="L156" s="294">
        <v>28.24</v>
      </c>
      <c r="M156" s="295">
        <v>12</v>
      </c>
      <c r="N156" s="296">
        <v>0.27</v>
      </c>
      <c r="O156" s="297">
        <f t="shared" si="0"/>
        <v>430.37760000000003</v>
      </c>
      <c r="P156" s="152"/>
      <c r="Q156" s="153">
        <v>89355</v>
      </c>
      <c r="R156" s="153" t="s">
        <v>203</v>
      </c>
      <c r="S156" s="154" t="s">
        <v>353</v>
      </c>
      <c r="T156" s="155" t="s">
        <v>352</v>
      </c>
      <c r="U156" s="156">
        <v>12</v>
      </c>
      <c r="V156" s="157">
        <v>23.27</v>
      </c>
      <c r="W156" s="157">
        <v>29.55</v>
      </c>
      <c r="X156" s="157">
        <f t="shared" si="9"/>
        <v>354.6</v>
      </c>
      <c r="Y156" s="152"/>
      <c r="Z156" s="152"/>
    </row>
    <row r="157" spans="1:26" s="158" customFormat="1" ht="29.4" customHeight="1" x14ac:dyDescent="0.3">
      <c r="A157" s="260"/>
      <c r="B157" s="293">
        <v>89356</v>
      </c>
      <c r="C157" s="323" t="s">
        <v>73</v>
      </c>
      <c r="D157" s="323"/>
      <c r="E157" s="323"/>
      <c r="F157" s="323"/>
      <c r="G157" s="323"/>
      <c r="H157" s="323"/>
      <c r="I157" s="323"/>
      <c r="J157" s="323"/>
      <c r="K157" s="293" t="s">
        <v>352</v>
      </c>
      <c r="L157" s="294">
        <v>32.58</v>
      </c>
      <c r="M157" s="295">
        <v>42</v>
      </c>
      <c r="N157" s="296">
        <v>0.27</v>
      </c>
      <c r="O157" s="297">
        <f t="shared" si="0"/>
        <v>1737.8172</v>
      </c>
      <c r="P157" s="152"/>
      <c r="Q157" s="153">
        <v>89356</v>
      </c>
      <c r="R157" s="153" t="s">
        <v>203</v>
      </c>
      <c r="S157" s="154" t="s">
        <v>354</v>
      </c>
      <c r="T157" s="155" t="s">
        <v>352</v>
      </c>
      <c r="U157" s="156">
        <v>42</v>
      </c>
      <c r="V157" s="157">
        <v>26.85</v>
      </c>
      <c r="W157" s="157">
        <v>34.1</v>
      </c>
      <c r="X157" s="157">
        <f t="shared" si="9"/>
        <v>1432.2</v>
      </c>
      <c r="Y157" s="152"/>
      <c r="Z157" s="152"/>
    </row>
    <row r="158" spans="1:26" s="158" customFormat="1" ht="31.8" customHeight="1" x14ac:dyDescent="0.3">
      <c r="A158" s="260"/>
      <c r="B158" s="293">
        <v>89357</v>
      </c>
      <c r="C158" s="323" t="s">
        <v>74</v>
      </c>
      <c r="D158" s="323"/>
      <c r="E158" s="323"/>
      <c r="F158" s="323"/>
      <c r="G158" s="323"/>
      <c r="H158" s="323"/>
      <c r="I158" s="323"/>
      <c r="J158" s="323"/>
      <c r="K158" s="293" t="s">
        <v>352</v>
      </c>
      <c r="L158" s="294">
        <v>44.08</v>
      </c>
      <c r="M158" s="295">
        <v>28</v>
      </c>
      <c r="N158" s="296">
        <v>0.27</v>
      </c>
      <c r="O158" s="297">
        <f t="shared" si="0"/>
        <v>1567.4848</v>
      </c>
      <c r="P158" s="152"/>
      <c r="Q158" s="153">
        <v>89357</v>
      </c>
      <c r="R158" s="153" t="s">
        <v>203</v>
      </c>
      <c r="S158" s="154" t="s">
        <v>355</v>
      </c>
      <c r="T158" s="155" t="s">
        <v>352</v>
      </c>
      <c r="U158" s="156">
        <v>28</v>
      </c>
      <c r="V158" s="157">
        <v>36.21</v>
      </c>
      <c r="W158" s="157">
        <v>45.99</v>
      </c>
      <c r="X158" s="157">
        <f t="shared" si="9"/>
        <v>1287.72</v>
      </c>
      <c r="Y158" s="152"/>
      <c r="Z158" s="152"/>
    </row>
    <row r="159" spans="1:26" s="158" customFormat="1" ht="28.8" customHeight="1" x14ac:dyDescent="0.3">
      <c r="A159" s="260"/>
      <c r="B159" s="293">
        <v>89448</v>
      </c>
      <c r="C159" s="323" t="s">
        <v>75</v>
      </c>
      <c r="D159" s="323"/>
      <c r="E159" s="323"/>
      <c r="F159" s="323"/>
      <c r="G159" s="323"/>
      <c r="H159" s="323"/>
      <c r="I159" s="323"/>
      <c r="J159" s="323"/>
      <c r="K159" s="293" t="s">
        <v>352</v>
      </c>
      <c r="L159" s="294">
        <v>20.38</v>
      </c>
      <c r="M159" s="295">
        <v>30</v>
      </c>
      <c r="N159" s="296">
        <v>0.27</v>
      </c>
      <c r="O159" s="297">
        <f t="shared" si="0"/>
        <v>776.47799999999995</v>
      </c>
      <c r="P159" s="152"/>
      <c r="Q159" s="153">
        <v>89448</v>
      </c>
      <c r="R159" s="153" t="s">
        <v>203</v>
      </c>
      <c r="S159" s="154" t="s">
        <v>356</v>
      </c>
      <c r="T159" s="155" t="s">
        <v>352</v>
      </c>
      <c r="U159" s="156">
        <v>30</v>
      </c>
      <c r="V159" s="157">
        <v>16.38</v>
      </c>
      <c r="W159" s="157">
        <v>20.8</v>
      </c>
      <c r="X159" s="157">
        <f t="shared" si="9"/>
        <v>624</v>
      </c>
      <c r="Y159" s="152"/>
      <c r="Z159" s="152"/>
    </row>
    <row r="160" spans="1:26" s="158" customFormat="1" ht="31.2" customHeight="1" x14ac:dyDescent="0.3">
      <c r="A160" s="260"/>
      <c r="B160" s="293">
        <v>89449</v>
      </c>
      <c r="C160" s="323" t="s">
        <v>76</v>
      </c>
      <c r="D160" s="323"/>
      <c r="E160" s="323"/>
      <c r="F160" s="323"/>
      <c r="G160" s="323"/>
      <c r="H160" s="323"/>
      <c r="I160" s="323"/>
      <c r="J160" s="323"/>
      <c r="K160" s="293" t="s">
        <v>352</v>
      </c>
      <c r="L160" s="294">
        <v>22.59</v>
      </c>
      <c r="M160" s="295">
        <v>36</v>
      </c>
      <c r="N160" s="296">
        <v>0.27</v>
      </c>
      <c r="O160" s="297">
        <f t="shared" si="0"/>
        <v>1032.8147999999999</v>
      </c>
      <c r="P160" s="152"/>
      <c r="Q160" s="153">
        <v>89449</v>
      </c>
      <c r="R160" s="153" t="s">
        <v>203</v>
      </c>
      <c r="S160" s="154" t="s">
        <v>357</v>
      </c>
      <c r="T160" s="155" t="s">
        <v>57</v>
      </c>
      <c r="U160" s="156">
        <v>36</v>
      </c>
      <c r="V160" s="157">
        <v>18.149999999999999</v>
      </c>
      <c r="W160" s="157">
        <v>23.05</v>
      </c>
      <c r="X160" s="157">
        <f t="shared" si="9"/>
        <v>829.80000000000007</v>
      </c>
      <c r="Y160" s="152"/>
      <c r="Z160" s="152"/>
    </row>
    <row r="161" spans="1:26" s="158" customFormat="1" ht="31.2" customHeight="1" x14ac:dyDescent="0.3">
      <c r="A161" s="260"/>
      <c r="B161" s="293">
        <v>89570</v>
      </c>
      <c r="C161" s="323" t="s">
        <v>358</v>
      </c>
      <c r="D161" s="323"/>
      <c r="E161" s="323"/>
      <c r="F161" s="323"/>
      <c r="G161" s="323"/>
      <c r="H161" s="323"/>
      <c r="I161" s="323"/>
      <c r="J161" s="323"/>
      <c r="K161" s="293" t="s">
        <v>24</v>
      </c>
      <c r="L161" s="294">
        <v>14.09</v>
      </c>
      <c r="M161" s="295">
        <v>4</v>
      </c>
      <c r="N161" s="296">
        <v>0.27</v>
      </c>
      <c r="O161" s="297">
        <f t="shared" si="0"/>
        <v>71.577200000000005</v>
      </c>
      <c r="P161" s="152"/>
      <c r="Q161" s="153">
        <v>72786</v>
      </c>
      <c r="R161" s="153" t="s">
        <v>203</v>
      </c>
      <c r="S161" s="154" t="s">
        <v>77</v>
      </c>
      <c r="T161" s="155" t="s">
        <v>208</v>
      </c>
      <c r="U161" s="156">
        <v>4</v>
      </c>
      <c r="V161" s="157">
        <v>25.25</v>
      </c>
      <c r="W161" s="157">
        <v>32.07</v>
      </c>
      <c r="X161" s="157">
        <f t="shared" si="9"/>
        <v>128.28</v>
      </c>
      <c r="Y161" s="152"/>
      <c r="Z161" s="152"/>
    </row>
    <row r="162" spans="1:26" s="158" customFormat="1" ht="43.2" customHeight="1" x14ac:dyDescent="0.3">
      <c r="A162" s="260"/>
      <c r="B162" s="293">
        <v>89429</v>
      </c>
      <c r="C162" s="323" t="s">
        <v>359</v>
      </c>
      <c r="D162" s="323"/>
      <c r="E162" s="323"/>
      <c r="F162" s="323"/>
      <c r="G162" s="323"/>
      <c r="H162" s="323"/>
      <c r="I162" s="323"/>
      <c r="J162" s="323"/>
      <c r="K162" s="293" t="s">
        <v>24</v>
      </c>
      <c r="L162" s="294">
        <v>8.07</v>
      </c>
      <c r="M162" s="295">
        <v>12</v>
      </c>
      <c r="N162" s="296">
        <v>0.27</v>
      </c>
      <c r="O162" s="297">
        <f t="shared" si="0"/>
        <v>122.98680000000002</v>
      </c>
      <c r="P162" s="152"/>
      <c r="Q162" s="153">
        <v>72784</v>
      </c>
      <c r="R162" s="153" t="s">
        <v>203</v>
      </c>
      <c r="S162" s="154" t="s">
        <v>78</v>
      </c>
      <c r="T162" s="155" t="s">
        <v>208</v>
      </c>
      <c r="U162" s="156">
        <v>12</v>
      </c>
      <c r="V162" s="157">
        <v>12.96</v>
      </c>
      <c r="W162" s="157">
        <v>16.46</v>
      </c>
      <c r="X162" s="157">
        <f t="shared" si="9"/>
        <v>197.52</v>
      </c>
      <c r="Y162" s="152"/>
      <c r="Z162" s="152"/>
    </row>
    <row r="163" spans="1:26" s="158" customFormat="1" ht="44.4" customHeight="1" x14ac:dyDescent="0.3">
      <c r="A163" s="260"/>
      <c r="B163" s="293">
        <v>89436</v>
      </c>
      <c r="C163" s="323" t="s">
        <v>360</v>
      </c>
      <c r="D163" s="323"/>
      <c r="E163" s="323"/>
      <c r="F163" s="323"/>
      <c r="G163" s="323"/>
      <c r="H163" s="323"/>
      <c r="I163" s="323"/>
      <c r="J163" s="323"/>
      <c r="K163" s="293" t="s">
        <v>24</v>
      </c>
      <c r="L163" s="294">
        <v>10.6</v>
      </c>
      <c r="M163" s="295">
        <v>4</v>
      </c>
      <c r="N163" s="296">
        <v>0.27</v>
      </c>
      <c r="O163" s="297">
        <f t="shared" si="0"/>
        <v>53.847999999999999</v>
      </c>
      <c r="P163" s="152"/>
      <c r="Q163" s="153">
        <v>72785</v>
      </c>
      <c r="R163" s="153" t="s">
        <v>203</v>
      </c>
      <c r="S163" s="154" t="s">
        <v>79</v>
      </c>
      <c r="T163" s="155" t="s">
        <v>208</v>
      </c>
      <c r="U163" s="156">
        <v>4</v>
      </c>
      <c r="V163" s="157">
        <v>15.73</v>
      </c>
      <c r="W163" s="157">
        <v>19.98</v>
      </c>
      <c r="X163" s="157">
        <f t="shared" si="9"/>
        <v>79.92</v>
      </c>
      <c r="Y163" s="152"/>
      <c r="Z163" s="152"/>
    </row>
    <row r="164" spans="1:26" s="158" customFormat="1" ht="29.4" customHeight="1" x14ac:dyDescent="0.3">
      <c r="A164" s="260"/>
      <c r="B164" s="293">
        <v>89595</v>
      </c>
      <c r="C164" s="323" t="s">
        <v>361</v>
      </c>
      <c r="D164" s="323"/>
      <c r="E164" s="323"/>
      <c r="F164" s="323"/>
      <c r="G164" s="323"/>
      <c r="H164" s="323"/>
      <c r="I164" s="323"/>
      <c r="J164" s="323"/>
      <c r="K164" s="293" t="s">
        <v>24</v>
      </c>
      <c r="L164" s="294">
        <v>17.649999999999999</v>
      </c>
      <c r="M164" s="295">
        <v>4</v>
      </c>
      <c r="N164" s="296">
        <v>0.27</v>
      </c>
      <c r="O164" s="297">
        <f t="shared" si="0"/>
        <v>89.661999999999992</v>
      </c>
      <c r="P164" s="152"/>
      <c r="Q164" s="153">
        <v>72787</v>
      </c>
      <c r="R164" s="153" t="s">
        <v>203</v>
      </c>
      <c r="S164" s="154" t="s">
        <v>80</v>
      </c>
      <c r="T164" s="155" t="s">
        <v>208</v>
      </c>
      <c r="U164" s="156">
        <v>4</v>
      </c>
      <c r="V164" s="157">
        <v>29.73</v>
      </c>
      <c r="W164" s="157">
        <v>37.76</v>
      </c>
      <c r="X164" s="157">
        <f t="shared" si="9"/>
        <v>151.04</v>
      </c>
      <c r="Y164" s="152"/>
      <c r="Z164" s="152"/>
    </row>
    <row r="165" spans="1:26" s="158" customFormat="1" ht="31.2" customHeight="1" x14ac:dyDescent="0.3">
      <c r="A165" s="260"/>
      <c r="B165" s="293">
        <v>103958</v>
      </c>
      <c r="C165" s="323" t="s">
        <v>362</v>
      </c>
      <c r="D165" s="323"/>
      <c r="E165" s="323"/>
      <c r="F165" s="323"/>
      <c r="G165" s="323"/>
      <c r="H165" s="323"/>
      <c r="I165" s="323"/>
      <c r="J165" s="323"/>
      <c r="K165" s="293" t="s">
        <v>24</v>
      </c>
      <c r="L165" s="294">
        <v>12.33</v>
      </c>
      <c r="M165" s="295">
        <v>2</v>
      </c>
      <c r="N165" s="296">
        <v>0.27</v>
      </c>
      <c r="O165" s="297">
        <f t="shared" si="0"/>
        <v>31.318200000000001</v>
      </c>
      <c r="P165" s="152"/>
      <c r="Q165" s="153">
        <v>819</v>
      </c>
      <c r="R165" s="153" t="s">
        <v>203</v>
      </c>
      <c r="S165" s="154" t="s">
        <v>81</v>
      </c>
      <c r="T165" s="155" t="s">
        <v>208</v>
      </c>
      <c r="U165" s="156">
        <v>2</v>
      </c>
      <c r="V165" s="157">
        <v>2.16</v>
      </c>
      <c r="W165" s="157">
        <v>2.74</v>
      </c>
      <c r="X165" s="157">
        <f t="shared" si="9"/>
        <v>5.48</v>
      </c>
      <c r="Y165" s="152"/>
      <c r="Z165" s="152"/>
    </row>
    <row r="166" spans="1:26" s="158" customFormat="1" ht="28.8" customHeight="1" x14ac:dyDescent="0.3">
      <c r="A166" s="260"/>
      <c r="B166" s="293">
        <v>103964</v>
      </c>
      <c r="C166" s="323" t="s">
        <v>363</v>
      </c>
      <c r="D166" s="323"/>
      <c r="E166" s="323"/>
      <c r="F166" s="323"/>
      <c r="G166" s="323"/>
      <c r="H166" s="323"/>
      <c r="I166" s="323"/>
      <c r="J166" s="323"/>
      <c r="K166" s="293" t="s">
        <v>24</v>
      </c>
      <c r="L166" s="294">
        <v>10.130000000000001</v>
      </c>
      <c r="M166" s="295">
        <v>2</v>
      </c>
      <c r="N166" s="296">
        <v>0.27</v>
      </c>
      <c r="O166" s="297">
        <f t="shared" si="0"/>
        <v>25.730200000000004</v>
      </c>
      <c r="P166" s="152"/>
      <c r="Q166" s="153">
        <v>834</v>
      </c>
      <c r="R166" s="153" t="s">
        <v>203</v>
      </c>
      <c r="S166" s="154" t="s">
        <v>364</v>
      </c>
      <c r="T166" s="155" t="s">
        <v>208</v>
      </c>
      <c r="U166" s="156">
        <v>4</v>
      </c>
      <c r="V166" s="157">
        <v>2.09</v>
      </c>
      <c r="W166" s="157">
        <v>2.65</v>
      </c>
      <c r="X166" s="157">
        <f t="shared" si="9"/>
        <v>10.6</v>
      </c>
      <c r="Y166" s="152"/>
      <c r="Z166" s="152"/>
    </row>
    <row r="167" spans="1:26" s="158" customFormat="1" ht="30" customHeight="1" x14ac:dyDescent="0.3">
      <c r="A167" s="260"/>
      <c r="B167" s="293">
        <v>99635</v>
      </c>
      <c r="C167" s="323" t="s">
        <v>365</v>
      </c>
      <c r="D167" s="323"/>
      <c r="E167" s="323"/>
      <c r="F167" s="323"/>
      <c r="G167" s="323"/>
      <c r="H167" s="323"/>
      <c r="I167" s="323"/>
      <c r="J167" s="323"/>
      <c r="K167" s="293" t="s">
        <v>24</v>
      </c>
      <c r="L167" s="294">
        <v>446.28</v>
      </c>
      <c r="M167" s="295">
        <v>2</v>
      </c>
      <c r="N167" s="296">
        <v>0.27</v>
      </c>
      <c r="O167" s="297">
        <f t="shared" si="0"/>
        <v>1133.5511999999999</v>
      </c>
      <c r="P167" s="152"/>
      <c r="Q167" s="153">
        <v>40729</v>
      </c>
      <c r="R167" s="153" t="s">
        <v>203</v>
      </c>
      <c r="S167" s="154" t="s">
        <v>366</v>
      </c>
      <c r="T167" s="155" t="s">
        <v>208</v>
      </c>
      <c r="U167" s="156">
        <v>2</v>
      </c>
      <c r="V167" s="157">
        <v>206.15</v>
      </c>
      <c r="W167" s="157">
        <v>261.81</v>
      </c>
      <c r="X167" s="157">
        <f t="shared" si="9"/>
        <v>523.62</v>
      </c>
      <c r="Y167" s="152"/>
      <c r="Z167" s="152"/>
    </row>
    <row r="168" spans="1:26" s="158" customFormat="1" ht="31.8" customHeight="1" x14ac:dyDescent="0.3">
      <c r="A168" s="260"/>
      <c r="B168" s="293">
        <v>89408</v>
      </c>
      <c r="C168" s="323" t="s">
        <v>367</v>
      </c>
      <c r="D168" s="323"/>
      <c r="E168" s="323"/>
      <c r="F168" s="323"/>
      <c r="G168" s="323"/>
      <c r="H168" s="323"/>
      <c r="I168" s="323"/>
      <c r="J168" s="323"/>
      <c r="K168" s="293" t="s">
        <v>24</v>
      </c>
      <c r="L168" s="294">
        <v>11.68</v>
      </c>
      <c r="M168" s="295">
        <v>15</v>
      </c>
      <c r="N168" s="296">
        <v>0.27</v>
      </c>
      <c r="O168" s="297">
        <f t="shared" si="0"/>
        <v>222.50400000000002</v>
      </c>
      <c r="P168" s="152"/>
      <c r="Q168" s="153">
        <v>72573</v>
      </c>
      <c r="R168" s="153" t="s">
        <v>203</v>
      </c>
      <c r="S168" s="154" t="s">
        <v>82</v>
      </c>
      <c r="T168" s="155" t="s">
        <v>208</v>
      </c>
      <c r="U168" s="156">
        <v>15</v>
      </c>
      <c r="V168" s="157">
        <v>6.14</v>
      </c>
      <c r="W168" s="157">
        <v>7.8</v>
      </c>
      <c r="X168" s="157">
        <f t="shared" si="9"/>
        <v>117</v>
      </c>
      <c r="Y168" s="152"/>
      <c r="Z168" s="152"/>
    </row>
    <row r="169" spans="1:26" s="158" customFormat="1" ht="28.8" customHeight="1" x14ac:dyDescent="0.3">
      <c r="A169" s="260"/>
      <c r="B169" s="293">
        <v>89501</v>
      </c>
      <c r="C169" s="323" t="s">
        <v>368</v>
      </c>
      <c r="D169" s="323"/>
      <c r="E169" s="323"/>
      <c r="F169" s="323"/>
      <c r="G169" s="323"/>
      <c r="H169" s="323"/>
      <c r="I169" s="323"/>
      <c r="J169" s="323"/>
      <c r="K169" s="293" t="s">
        <v>24</v>
      </c>
      <c r="L169" s="294">
        <v>18.010000000000002</v>
      </c>
      <c r="M169" s="295">
        <v>6</v>
      </c>
      <c r="N169" s="296">
        <v>0.27</v>
      </c>
      <c r="O169" s="297">
        <f t="shared" si="0"/>
        <v>137.2362</v>
      </c>
      <c r="P169" s="152"/>
      <c r="Q169" s="153">
        <v>72577</v>
      </c>
      <c r="R169" s="153" t="s">
        <v>203</v>
      </c>
      <c r="S169" s="154" t="s">
        <v>83</v>
      </c>
      <c r="T169" s="155" t="s">
        <v>208</v>
      </c>
      <c r="U169" s="156">
        <v>6</v>
      </c>
      <c r="V169" s="157">
        <v>9.3699999999999992</v>
      </c>
      <c r="W169" s="157">
        <v>11.9</v>
      </c>
      <c r="X169" s="157">
        <f t="shared" si="9"/>
        <v>71.400000000000006</v>
      </c>
      <c r="Y169" s="152"/>
      <c r="Z169" s="152"/>
    </row>
    <row r="170" spans="1:26" s="158" customFormat="1" ht="28.8" customHeight="1" x14ac:dyDescent="0.3">
      <c r="A170" s="260"/>
      <c r="B170" s="293">
        <v>89492</v>
      </c>
      <c r="C170" s="323" t="s">
        <v>369</v>
      </c>
      <c r="D170" s="323"/>
      <c r="E170" s="323"/>
      <c r="F170" s="323"/>
      <c r="G170" s="323"/>
      <c r="H170" s="323"/>
      <c r="I170" s="323"/>
      <c r="J170" s="323"/>
      <c r="K170" s="293" t="s">
        <v>24</v>
      </c>
      <c r="L170" s="294">
        <v>10.57</v>
      </c>
      <c r="M170" s="295">
        <v>8</v>
      </c>
      <c r="N170" s="296">
        <v>0.27</v>
      </c>
      <c r="O170" s="297">
        <f t="shared" si="0"/>
        <v>107.3912</v>
      </c>
      <c r="P170" s="152"/>
      <c r="Q170" s="153">
        <v>72575</v>
      </c>
      <c r="R170" s="153" t="s">
        <v>203</v>
      </c>
      <c r="S170" s="154" t="s">
        <v>84</v>
      </c>
      <c r="T170" s="155" t="s">
        <v>208</v>
      </c>
      <c r="U170" s="156">
        <v>8</v>
      </c>
      <c r="V170" s="157">
        <v>4.75</v>
      </c>
      <c r="W170" s="157">
        <v>6.03</v>
      </c>
      <c r="X170" s="157">
        <f t="shared" si="9"/>
        <v>48.24</v>
      </c>
      <c r="Y170" s="152"/>
      <c r="Z170" s="152"/>
    </row>
    <row r="171" spans="1:26" s="158" customFormat="1" ht="31.2" customHeight="1" x14ac:dyDescent="0.3">
      <c r="A171" s="260"/>
      <c r="B171" s="293">
        <v>103951</v>
      </c>
      <c r="C171" s="323" t="s">
        <v>370</v>
      </c>
      <c r="D171" s="323"/>
      <c r="E171" s="323"/>
      <c r="F171" s="323"/>
      <c r="G171" s="323"/>
      <c r="H171" s="323"/>
      <c r="I171" s="323"/>
      <c r="J171" s="323"/>
      <c r="K171" s="293" t="s">
        <v>24</v>
      </c>
      <c r="L171" s="294">
        <v>19.600000000000001</v>
      </c>
      <c r="M171" s="295">
        <v>4</v>
      </c>
      <c r="N171" s="296">
        <v>0.27</v>
      </c>
      <c r="O171" s="297">
        <f t="shared" si="0"/>
        <v>99.568000000000012</v>
      </c>
      <c r="P171" s="152"/>
      <c r="Q171" s="153">
        <v>72602</v>
      </c>
      <c r="R171" s="153" t="s">
        <v>203</v>
      </c>
      <c r="S171" s="154" t="s">
        <v>85</v>
      </c>
      <c r="T171" s="155" t="s">
        <v>208</v>
      </c>
      <c r="U171" s="156">
        <v>4</v>
      </c>
      <c r="V171" s="157">
        <v>3.69</v>
      </c>
      <c r="W171" s="157">
        <v>4.6900000000000004</v>
      </c>
      <c r="X171" s="157">
        <f t="shared" si="9"/>
        <v>18.760000000000002</v>
      </c>
      <c r="Y171" s="152"/>
      <c r="Z171" s="152"/>
    </row>
    <row r="172" spans="1:26" s="158" customFormat="1" ht="28.8" customHeight="1" x14ac:dyDescent="0.3">
      <c r="A172" s="260"/>
      <c r="B172" s="293">
        <v>89497</v>
      </c>
      <c r="C172" s="323" t="s">
        <v>371</v>
      </c>
      <c r="D172" s="323"/>
      <c r="E172" s="323"/>
      <c r="F172" s="323"/>
      <c r="G172" s="323"/>
      <c r="H172" s="323"/>
      <c r="I172" s="323"/>
      <c r="J172" s="323"/>
      <c r="K172" s="293" t="s">
        <v>24</v>
      </c>
      <c r="L172" s="294">
        <v>16.63</v>
      </c>
      <c r="M172" s="295">
        <v>2</v>
      </c>
      <c r="N172" s="296">
        <v>0.27</v>
      </c>
      <c r="O172" s="297">
        <f t="shared" si="0"/>
        <v>42.240200000000002</v>
      </c>
      <c r="P172" s="152"/>
      <c r="Q172" s="153">
        <v>3524</v>
      </c>
      <c r="R172" s="153" t="s">
        <v>203</v>
      </c>
      <c r="S172" s="154" t="s">
        <v>86</v>
      </c>
      <c r="T172" s="155" t="s">
        <v>208</v>
      </c>
      <c r="U172" s="156">
        <v>2</v>
      </c>
      <c r="V172" s="157">
        <v>6.44</v>
      </c>
      <c r="W172" s="157">
        <v>8.18</v>
      </c>
      <c r="X172" s="157">
        <f t="shared" si="9"/>
        <v>16.36</v>
      </c>
      <c r="Y172" s="152"/>
      <c r="Z172" s="152"/>
    </row>
    <row r="173" spans="1:26" s="158" customFormat="1" ht="28.8" customHeight="1" x14ac:dyDescent="0.3">
      <c r="A173" s="260"/>
      <c r="B173" s="293">
        <v>89481</v>
      </c>
      <c r="C173" s="323" t="s">
        <v>372</v>
      </c>
      <c r="D173" s="323"/>
      <c r="E173" s="323"/>
      <c r="F173" s="323"/>
      <c r="G173" s="323"/>
      <c r="H173" s="323"/>
      <c r="I173" s="323"/>
      <c r="J173" s="323"/>
      <c r="K173" s="293" t="s">
        <v>24</v>
      </c>
      <c r="L173" s="294">
        <v>7</v>
      </c>
      <c r="M173" s="295">
        <v>16</v>
      </c>
      <c r="N173" s="296">
        <v>0.27</v>
      </c>
      <c r="O173" s="297">
        <f t="shared" si="0"/>
        <v>142.24</v>
      </c>
      <c r="P173" s="152"/>
      <c r="Q173" s="153">
        <v>20147</v>
      </c>
      <c r="R173" s="153" t="s">
        <v>203</v>
      </c>
      <c r="S173" s="154" t="s">
        <v>87</v>
      </c>
      <c r="T173" s="155" t="s">
        <v>208</v>
      </c>
      <c r="U173" s="156">
        <v>16</v>
      </c>
      <c r="V173" s="157">
        <v>5.43</v>
      </c>
      <c r="W173" s="157">
        <v>6.9</v>
      </c>
      <c r="X173" s="157">
        <f t="shared" si="9"/>
        <v>110.4</v>
      </c>
      <c r="Y173" s="152"/>
      <c r="Z173" s="152"/>
    </row>
    <row r="174" spans="1:26" s="158" customFormat="1" ht="29.4" customHeight="1" x14ac:dyDescent="0.3">
      <c r="A174" s="260"/>
      <c r="B174" s="293">
        <v>94691</v>
      </c>
      <c r="C174" s="323" t="s">
        <v>373</v>
      </c>
      <c r="D174" s="323"/>
      <c r="E174" s="323"/>
      <c r="F174" s="323"/>
      <c r="G174" s="323"/>
      <c r="H174" s="323"/>
      <c r="I174" s="323"/>
      <c r="J174" s="323"/>
      <c r="K174" s="293" t="s">
        <v>24</v>
      </c>
      <c r="L174" s="294">
        <v>16.79</v>
      </c>
      <c r="M174" s="295">
        <v>4</v>
      </c>
      <c r="N174" s="296">
        <v>0.27</v>
      </c>
      <c r="O174" s="297">
        <f t="shared" si="0"/>
        <v>85.293199999999999</v>
      </c>
      <c r="P174" s="152"/>
      <c r="Q174" s="153">
        <v>7136</v>
      </c>
      <c r="R174" s="153" t="s">
        <v>203</v>
      </c>
      <c r="S174" s="154" t="s">
        <v>88</v>
      </c>
      <c r="T174" s="155" t="s">
        <v>208</v>
      </c>
      <c r="U174" s="156">
        <v>4</v>
      </c>
      <c r="V174" s="157">
        <v>3.96</v>
      </c>
      <c r="W174" s="157">
        <v>5.03</v>
      </c>
      <c r="X174" s="157">
        <f t="shared" si="9"/>
        <v>20.12</v>
      </c>
      <c r="Y174" s="152"/>
      <c r="Z174" s="152"/>
    </row>
    <row r="175" spans="1:26" s="158" customFormat="1" ht="30" customHeight="1" x14ac:dyDescent="0.3">
      <c r="A175" s="260"/>
      <c r="B175" s="293">
        <v>94695</v>
      </c>
      <c r="C175" s="323" t="s">
        <v>374</v>
      </c>
      <c r="D175" s="323"/>
      <c r="E175" s="323"/>
      <c r="F175" s="323"/>
      <c r="G175" s="323"/>
      <c r="H175" s="323"/>
      <c r="I175" s="323"/>
      <c r="J175" s="323"/>
      <c r="K175" s="293" t="s">
        <v>24</v>
      </c>
      <c r="L175" s="294">
        <v>38.21</v>
      </c>
      <c r="M175" s="295">
        <v>2</v>
      </c>
      <c r="N175" s="296">
        <v>0.27</v>
      </c>
      <c r="O175" s="297">
        <f t="shared" si="0"/>
        <v>97.053400000000011</v>
      </c>
      <c r="P175" s="152"/>
      <c r="Q175" s="153">
        <v>7131</v>
      </c>
      <c r="R175" s="153" t="s">
        <v>203</v>
      </c>
      <c r="S175" s="154" t="s">
        <v>89</v>
      </c>
      <c r="T175" s="155" t="s">
        <v>208</v>
      </c>
      <c r="U175" s="156">
        <v>2</v>
      </c>
      <c r="V175" s="157">
        <v>12.26</v>
      </c>
      <c r="W175" s="157">
        <v>15.57</v>
      </c>
      <c r="X175" s="157">
        <f t="shared" si="9"/>
        <v>31.14</v>
      </c>
      <c r="Y175" s="152"/>
      <c r="Z175" s="152"/>
    </row>
    <row r="176" spans="1:26" s="158" customFormat="1" ht="31.2" customHeight="1" x14ac:dyDescent="0.3">
      <c r="A176" s="260"/>
      <c r="B176" s="293">
        <v>89421</v>
      </c>
      <c r="C176" s="323" t="s">
        <v>375</v>
      </c>
      <c r="D176" s="323"/>
      <c r="E176" s="323"/>
      <c r="F176" s="323"/>
      <c r="G176" s="323"/>
      <c r="H176" s="323"/>
      <c r="I176" s="323"/>
      <c r="J176" s="323"/>
      <c r="K176" s="293" t="s">
        <v>24</v>
      </c>
      <c r="L176" s="294">
        <v>14.59</v>
      </c>
      <c r="M176" s="295">
        <v>6</v>
      </c>
      <c r="N176" s="296">
        <v>0.27</v>
      </c>
      <c r="O176" s="297">
        <f t="shared" si="0"/>
        <v>111.1758</v>
      </c>
      <c r="P176" s="152"/>
      <c r="Q176" s="153">
        <v>9905</v>
      </c>
      <c r="R176" s="153" t="s">
        <v>203</v>
      </c>
      <c r="S176" s="154" t="s">
        <v>90</v>
      </c>
      <c r="T176" s="155" t="s">
        <v>208</v>
      </c>
      <c r="U176" s="156">
        <v>6</v>
      </c>
      <c r="V176" s="157">
        <v>5.61</v>
      </c>
      <c r="W176" s="157">
        <v>7.12</v>
      </c>
      <c r="X176" s="157">
        <f t="shared" si="9"/>
        <v>42.72</v>
      </c>
      <c r="Y176" s="152"/>
      <c r="Z176" s="152"/>
    </row>
    <row r="177" spans="1:26" s="158" customFormat="1" ht="31.2" customHeight="1" x14ac:dyDescent="0.3">
      <c r="A177" s="260"/>
      <c r="B177" s="293">
        <v>89594</v>
      </c>
      <c r="C177" s="323" t="s">
        <v>376</v>
      </c>
      <c r="D177" s="323"/>
      <c r="E177" s="323"/>
      <c r="F177" s="323"/>
      <c r="G177" s="323"/>
      <c r="H177" s="323"/>
      <c r="I177" s="323"/>
      <c r="J177" s="323"/>
      <c r="K177" s="293" t="s">
        <v>24</v>
      </c>
      <c r="L177" s="294">
        <v>43.19</v>
      </c>
      <c r="M177" s="295">
        <v>2</v>
      </c>
      <c r="N177" s="296">
        <v>0.27</v>
      </c>
      <c r="O177" s="297">
        <f t="shared" si="0"/>
        <v>109.70259999999999</v>
      </c>
      <c r="P177" s="152"/>
      <c r="Q177" s="153">
        <v>9897</v>
      </c>
      <c r="R177" s="153" t="s">
        <v>203</v>
      </c>
      <c r="S177" s="154" t="s">
        <v>91</v>
      </c>
      <c r="T177" s="155" t="s">
        <v>208</v>
      </c>
      <c r="U177" s="156">
        <v>2</v>
      </c>
      <c r="V177" s="157">
        <v>26.21</v>
      </c>
      <c r="W177" s="157">
        <v>33.29</v>
      </c>
      <c r="X177" s="157">
        <f t="shared" si="9"/>
        <v>66.58</v>
      </c>
      <c r="Y177" s="152"/>
      <c r="Z177" s="152"/>
    </row>
    <row r="178" spans="1:26" s="158" customFormat="1" ht="29.4" customHeight="1" x14ac:dyDescent="0.3">
      <c r="A178" s="260"/>
      <c r="B178" s="293">
        <v>94766</v>
      </c>
      <c r="C178" s="323" t="s">
        <v>377</v>
      </c>
      <c r="D178" s="323"/>
      <c r="E178" s="323"/>
      <c r="F178" s="323"/>
      <c r="G178" s="323"/>
      <c r="H178" s="323"/>
      <c r="I178" s="323"/>
      <c r="J178" s="323"/>
      <c r="K178" s="293" t="s">
        <v>24</v>
      </c>
      <c r="L178" s="294">
        <v>48.82</v>
      </c>
      <c r="M178" s="295">
        <v>3</v>
      </c>
      <c r="N178" s="296">
        <v>0.27</v>
      </c>
      <c r="O178" s="297">
        <f t="shared" si="0"/>
        <v>186.00420000000003</v>
      </c>
      <c r="P178" s="152"/>
      <c r="Q178" s="153">
        <v>3256</v>
      </c>
      <c r="R178" s="153" t="s">
        <v>203</v>
      </c>
      <c r="S178" s="154" t="s">
        <v>92</v>
      </c>
      <c r="T178" s="155" t="s">
        <v>208</v>
      </c>
      <c r="U178" s="156">
        <v>3</v>
      </c>
      <c r="V178" s="157">
        <v>5.47</v>
      </c>
      <c r="W178" s="157">
        <v>6.95</v>
      </c>
      <c r="X178" s="157">
        <f t="shared" si="9"/>
        <v>20.85</v>
      </c>
      <c r="Y178" s="152"/>
      <c r="Z178" s="152"/>
    </row>
    <row r="179" spans="1:26" s="158" customFormat="1" ht="29.4" customHeight="1" x14ac:dyDescent="0.3">
      <c r="A179" s="260"/>
      <c r="B179" s="293">
        <v>94769</v>
      </c>
      <c r="C179" s="323" t="s">
        <v>378</v>
      </c>
      <c r="D179" s="323"/>
      <c r="E179" s="323"/>
      <c r="F179" s="323"/>
      <c r="G179" s="323"/>
      <c r="H179" s="323"/>
      <c r="I179" s="323"/>
      <c r="J179" s="323"/>
      <c r="K179" s="293" t="s">
        <v>24</v>
      </c>
      <c r="L179" s="294">
        <v>107.01</v>
      </c>
      <c r="M179" s="295">
        <v>2</v>
      </c>
      <c r="N179" s="296">
        <v>0.27</v>
      </c>
      <c r="O179" s="297">
        <f t="shared" si="0"/>
        <v>271.80540000000002</v>
      </c>
      <c r="P179" s="152"/>
      <c r="Q179" s="153">
        <v>3260</v>
      </c>
      <c r="R179" s="153" t="s">
        <v>203</v>
      </c>
      <c r="S179" s="154" t="s">
        <v>93</v>
      </c>
      <c r="T179" s="155" t="s">
        <v>208</v>
      </c>
      <c r="U179" s="156">
        <v>2</v>
      </c>
      <c r="V179" s="157">
        <v>10.53</v>
      </c>
      <c r="W179" s="157">
        <v>13.37</v>
      </c>
      <c r="X179" s="157">
        <f t="shared" si="9"/>
        <v>26.74</v>
      </c>
      <c r="Y179" s="152"/>
      <c r="Z179" s="152"/>
    </row>
    <row r="180" spans="1:26" s="182" customFormat="1" ht="14.4" x14ac:dyDescent="0.3">
      <c r="A180" s="259"/>
      <c r="B180" s="288" t="s">
        <v>379</v>
      </c>
      <c r="C180" s="324" t="s">
        <v>380</v>
      </c>
      <c r="D180" s="324"/>
      <c r="E180" s="324"/>
      <c r="F180" s="324"/>
      <c r="G180" s="324"/>
      <c r="H180" s="324"/>
      <c r="I180" s="324"/>
      <c r="J180" s="324"/>
      <c r="K180" s="269"/>
      <c r="L180" s="270"/>
      <c r="M180" s="271"/>
      <c r="N180" s="272"/>
      <c r="O180" s="270">
        <f>SUM(O181:O197)</f>
        <v>10780.5093</v>
      </c>
      <c r="P180" s="177"/>
      <c r="Q180" s="316" t="str">
        <f>B180</f>
        <v>13.0</v>
      </c>
      <c r="R180" s="317"/>
      <c r="S180" s="178" t="str">
        <f>C180</f>
        <v>INSTALAÇÕES SANITARIAS</v>
      </c>
      <c r="T180" s="179"/>
      <c r="U180" s="180"/>
      <c r="V180" s="179"/>
      <c r="W180" s="179"/>
      <c r="X180" s="179"/>
      <c r="Y180" s="177"/>
      <c r="Z180" s="177"/>
    </row>
    <row r="181" spans="1:26" s="158" customFormat="1" ht="28.2" customHeight="1" x14ac:dyDescent="0.3">
      <c r="A181" s="260"/>
      <c r="B181" s="293">
        <v>89482</v>
      </c>
      <c r="C181" s="323" t="s">
        <v>381</v>
      </c>
      <c r="D181" s="323"/>
      <c r="E181" s="323"/>
      <c r="F181" s="323"/>
      <c r="G181" s="323"/>
      <c r="H181" s="323"/>
      <c r="I181" s="323"/>
      <c r="J181" s="323"/>
      <c r="K181" s="293" t="s">
        <v>24</v>
      </c>
      <c r="L181" s="294">
        <v>48.68</v>
      </c>
      <c r="M181" s="295">
        <v>6</v>
      </c>
      <c r="N181" s="296">
        <v>0.27</v>
      </c>
      <c r="O181" s="297">
        <f t="shared" si="0"/>
        <v>370.94159999999999</v>
      </c>
      <c r="P181" s="152"/>
      <c r="Q181" s="153">
        <v>40777</v>
      </c>
      <c r="R181" s="153" t="s">
        <v>203</v>
      </c>
      <c r="S181" s="154" t="s">
        <v>94</v>
      </c>
      <c r="T181" s="155" t="s">
        <v>208</v>
      </c>
      <c r="U181" s="156">
        <v>6</v>
      </c>
      <c r="V181" s="157">
        <v>21.06</v>
      </c>
      <c r="W181" s="157">
        <v>26.75</v>
      </c>
      <c r="X181" s="157">
        <f t="shared" si="9"/>
        <v>160.5</v>
      </c>
      <c r="Y181" s="152"/>
      <c r="Z181" s="152"/>
    </row>
    <row r="182" spans="1:26" s="158" customFormat="1" ht="28.8" customHeight="1" x14ac:dyDescent="0.3">
      <c r="A182" s="260"/>
      <c r="B182" s="293">
        <v>89710</v>
      </c>
      <c r="C182" s="323" t="s">
        <v>382</v>
      </c>
      <c r="D182" s="323"/>
      <c r="E182" s="323"/>
      <c r="F182" s="323"/>
      <c r="G182" s="323"/>
      <c r="H182" s="323"/>
      <c r="I182" s="323"/>
      <c r="J182" s="323"/>
      <c r="K182" s="293" t="s">
        <v>24</v>
      </c>
      <c r="L182" s="294">
        <v>23.67</v>
      </c>
      <c r="M182" s="295">
        <v>6</v>
      </c>
      <c r="N182" s="296">
        <v>0.27</v>
      </c>
      <c r="O182" s="297">
        <f t="shared" si="0"/>
        <v>180.36540000000002</v>
      </c>
      <c r="P182" s="152"/>
      <c r="Q182" s="153">
        <v>72685</v>
      </c>
      <c r="R182" s="153" t="s">
        <v>203</v>
      </c>
      <c r="S182" s="154" t="s">
        <v>95</v>
      </c>
      <c r="T182" s="155" t="s">
        <v>208</v>
      </c>
      <c r="U182" s="156">
        <v>6</v>
      </c>
      <c r="V182" s="157">
        <v>6.67</v>
      </c>
      <c r="W182" s="157">
        <v>8.4700000000000006</v>
      </c>
      <c r="X182" s="157">
        <f t="shared" si="9"/>
        <v>50.820000000000007</v>
      </c>
      <c r="Y182" s="152"/>
      <c r="Z182" s="152"/>
    </row>
    <row r="183" spans="1:26" s="158" customFormat="1" ht="43.8" customHeight="1" x14ac:dyDescent="0.3">
      <c r="A183" s="260"/>
      <c r="B183" s="293">
        <v>104348</v>
      </c>
      <c r="C183" s="323" t="s">
        <v>383</v>
      </c>
      <c r="D183" s="323"/>
      <c r="E183" s="323"/>
      <c r="F183" s="323"/>
      <c r="G183" s="323"/>
      <c r="H183" s="323"/>
      <c r="I183" s="323"/>
      <c r="J183" s="323"/>
      <c r="K183" s="293" t="s">
        <v>24</v>
      </c>
      <c r="L183" s="294">
        <v>14.17</v>
      </c>
      <c r="M183" s="295">
        <v>2</v>
      </c>
      <c r="N183" s="296">
        <v>0.27</v>
      </c>
      <c r="O183" s="297">
        <f t="shared" si="0"/>
        <v>35.991799999999998</v>
      </c>
      <c r="P183" s="152"/>
      <c r="Q183" s="153" t="s">
        <v>384</v>
      </c>
      <c r="R183" s="153" t="s">
        <v>222</v>
      </c>
      <c r="S183" s="154" t="s">
        <v>96</v>
      </c>
      <c r="T183" s="155" t="s">
        <v>208</v>
      </c>
      <c r="U183" s="156">
        <v>2</v>
      </c>
      <c r="V183" s="157">
        <v>2.79</v>
      </c>
      <c r="W183" s="157">
        <v>3.54</v>
      </c>
      <c r="X183" s="157">
        <f t="shared" si="9"/>
        <v>7.08</v>
      </c>
      <c r="Y183" s="152"/>
      <c r="Z183" s="152"/>
    </row>
    <row r="184" spans="1:26" s="158" customFormat="1" ht="27" customHeight="1" x14ac:dyDescent="0.3">
      <c r="A184" s="260"/>
      <c r="B184" s="293">
        <v>89714</v>
      </c>
      <c r="C184" s="323" t="s">
        <v>385</v>
      </c>
      <c r="D184" s="323"/>
      <c r="E184" s="323"/>
      <c r="F184" s="323"/>
      <c r="G184" s="323"/>
      <c r="H184" s="323"/>
      <c r="I184" s="323"/>
      <c r="J184" s="323"/>
      <c r="K184" s="293" t="s">
        <v>57</v>
      </c>
      <c r="L184" s="294">
        <v>52.33</v>
      </c>
      <c r="M184" s="295">
        <v>36</v>
      </c>
      <c r="N184" s="296">
        <v>0.27</v>
      </c>
      <c r="O184" s="297">
        <f t="shared" si="0"/>
        <v>2392.5276000000003</v>
      </c>
      <c r="P184" s="152"/>
      <c r="Q184" s="153" t="s">
        <v>386</v>
      </c>
      <c r="R184" s="153" t="s">
        <v>203</v>
      </c>
      <c r="S184" s="154" t="s">
        <v>97</v>
      </c>
      <c r="T184" s="155" t="s">
        <v>57</v>
      </c>
      <c r="U184" s="156">
        <v>36</v>
      </c>
      <c r="V184" s="157">
        <v>37.32</v>
      </c>
      <c r="W184" s="157">
        <v>47.4</v>
      </c>
      <c r="X184" s="157">
        <f t="shared" si="9"/>
        <v>1706.3999999999999</v>
      </c>
      <c r="Y184" s="152"/>
      <c r="Z184" s="152"/>
    </row>
    <row r="185" spans="1:26" s="158" customFormat="1" ht="31.8" customHeight="1" x14ac:dyDescent="0.3">
      <c r="A185" s="260"/>
      <c r="B185" s="293">
        <v>89711</v>
      </c>
      <c r="C185" s="323" t="s">
        <v>387</v>
      </c>
      <c r="D185" s="323"/>
      <c r="E185" s="323"/>
      <c r="F185" s="323"/>
      <c r="G185" s="323"/>
      <c r="H185" s="323"/>
      <c r="I185" s="323"/>
      <c r="J185" s="323"/>
      <c r="K185" s="293" t="s">
        <v>57</v>
      </c>
      <c r="L185" s="294">
        <v>29.88</v>
      </c>
      <c r="M185" s="295">
        <v>47.5</v>
      </c>
      <c r="N185" s="296">
        <v>0.27</v>
      </c>
      <c r="O185" s="297">
        <f t="shared" si="0"/>
        <v>1802.511</v>
      </c>
      <c r="P185" s="152"/>
      <c r="Q185" s="153" t="s">
        <v>388</v>
      </c>
      <c r="R185" s="153" t="s">
        <v>203</v>
      </c>
      <c r="S185" s="154" t="s">
        <v>98</v>
      </c>
      <c r="T185" s="155" t="s">
        <v>57</v>
      </c>
      <c r="U185" s="156">
        <v>47.5</v>
      </c>
      <c r="V185" s="157">
        <v>13.57</v>
      </c>
      <c r="W185" s="157">
        <v>17.23</v>
      </c>
      <c r="X185" s="157">
        <f t="shared" si="9"/>
        <v>818.42500000000007</v>
      </c>
      <c r="Y185" s="152"/>
      <c r="Z185" s="152"/>
    </row>
    <row r="186" spans="1:26" s="158" customFormat="1" ht="31.8" customHeight="1" x14ac:dyDescent="0.3">
      <c r="A186" s="260"/>
      <c r="B186" s="293">
        <v>89712</v>
      </c>
      <c r="C186" s="323" t="s">
        <v>389</v>
      </c>
      <c r="D186" s="323"/>
      <c r="E186" s="323"/>
      <c r="F186" s="323"/>
      <c r="G186" s="323"/>
      <c r="H186" s="323"/>
      <c r="I186" s="323"/>
      <c r="J186" s="323"/>
      <c r="K186" s="293" t="s">
        <v>57</v>
      </c>
      <c r="L186" s="294">
        <v>37.58</v>
      </c>
      <c r="M186" s="295">
        <v>21.5</v>
      </c>
      <c r="N186" s="296">
        <v>0.27</v>
      </c>
      <c r="O186" s="297">
        <f t="shared" si="0"/>
        <v>1026.1218999999999</v>
      </c>
      <c r="P186" s="152"/>
      <c r="Q186" s="153" t="s">
        <v>390</v>
      </c>
      <c r="R186" s="153" t="s">
        <v>203</v>
      </c>
      <c r="S186" s="154" t="s">
        <v>99</v>
      </c>
      <c r="T186" s="155" t="s">
        <v>57</v>
      </c>
      <c r="U186" s="156">
        <v>21.5</v>
      </c>
      <c r="V186" s="157">
        <v>19.72</v>
      </c>
      <c r="W186" s="157">
        <v>25.04</v>
      </c>
      <c r="X186" s="157">
        <f t="shared" si="9"/>
        <v>538.36</v>
      </c>
      <c r="Y186" s="152"/>
      <c r="Z186" s="152"/>
    </row>
    <row r="187" spans="1:26" s="158" customFormat="1" ht="45.6" customHeight="1" x14ac:dyDescent="0.3">
      <c r="A187" s="260"/>
      <c r="B187" s="293">
        <v>89746</v>
      </c>
      <c r="C187" s="323" t="s">
        <v>391</v>
      </c>
      <c r="D187" s="323"/>
      <c r="E187" s="323"/>
      <c r="F187" s="323"/>
      <c r="G187" s="323"/>
      <c r="H187" s="323"/>
      <c r="I187" s="323"/>
      <c r="J187" s="323"/>
      <c r="K187" s="293" t="s">
        <v>24</v>
      </c>
      <c r="L187" s="294">
        <v>34.840000000000003</v>
      </c>
      <c r="M187" s="295">
        <v>1</v>
      </c>
      <c r="N187" s="296">
        <v>0.27</v>
      </c>
      <c r="O187" s="297">
        <f t="shared" si="0"/>
        <v>44.246800000000007</v>
      </c>
      <c r="P187" s="152"/>
      <c r="Q187" s="153">
        <v>72543</v>
      </c>
      <c r="R187" s="153" t="s">
        <v>203</v>
      </c>
      <c r="S187" s="154" t="s">
        <v>100</v>
      </c>
      <c r="T187" s="155" t="s">
        <v>208</v>
      </c>
      <c r="U187" s="156">
        <v>1</v>
      </c>
      <c r="V187" s="157">
        <v>18.28</v>
      </c>
      <c r="W187" s="157">
        <v>23.22</v>
      </c>
      <c r="X187" s="157">
        <f t="shared" si="9"/>
        <v>23.22</v>
      </c>
      <c r="Y187" s="152"/>
      <c r="Z187" s="152"/>
    </row>
    <row r="188" spans="1:26" s="158" customFormat="1" ht="43.2" customHeight="1" x14ac:dyDescent="0.3">
      <c r="A188" s="260"/>
      <c r="B188" s="293">
        <v>89724</v>
      </c>
      <c r="C188" s="323" t="s">
        <v>392</v>
      </c>
      <c r="D188" s="323"/>
      <c r="E188" s="323"/>
      <c r="F188" s="323"/>
      <c r="G188" s="323"/>
      <c r="H188" s="323"/>
      <c r="I188" s="323"/>
      <c r="J188" s="323"/>
      <c r="K188" s="293" t="s">
        <v>24</v>
      </c>
      <c r="L188" s="294">
        <v>13.57</v>
      </c>
      <c r="M188" s="295">
        <v>16</v>
      </c>
      <c r="N188" s="296">
        <v>0.27</v>
      </c>
      <c r="O188" s="297">
        <f t="shared" si="0"/>
        <v>275.74240000000003</v>
      </c>
      <c r="P188" s="152"/>
      <c r="Q188" s="153">
        <v>72547</v>
      </c>
      <c r="R188" s="153" t="s">
        <v>203</v>
      </c>
      <c r="S188" s="154" t="s">
        <v>101</v>
      </c>
      <c r="T188" s="155" t="s">
        <v>208</v>
      </c>
      <c r="U188" s="156">
        <v>16</v>
      </c>
      <c r="V188" s="157">
        <v>6.61</v>
      </c>
      <c r="W188" s="157">
        <v>8.39</v>
      </c>
      <c r="X188" s="157">
        <f t="shared" si="9"/>
        <v>134.24</v>
      </c>
      <c r="Y188" s="152"/>
      <c r="Z188" s="152"/>
    </row>
    <row r="189" spans="1:26" s="158" customFormat="1" ht="29.4" customHeight="1" x14ac:dyDescent="0.3">
      <c r="A189" s="260"/>
      <c r="B189" s="293">
        <v>89498</v>
      </c>
      <c r="C189" s="323" t="s">
        <v>393</v>
      </c>
      <c r="D189" s="323"/>
      <c r="E189" s="323"/>
      <c r="F189" s="323"/>
      <c r="G189" s="323"/>
      <c r="H189" s="323"/>
      <c r="I189" s="323"/>
      <c r="J189" s="323"/>
      <c r="K189" s="293" t="s">
        <v>24</v>
      </c>
      <c r="L189" s="294">
        <v>16.7</v>
      </c>
      <c r="M189" s="295">
        <v>7</v>
      </c>
      <c r="N189" s="296">
        <v>0.27</v>
      </c>
      <c r="O189" s="297">
        <f t="shared" si="0"/>
        <v>148.46299999999999</v>
      </c>
      <c r="P189" s="152"/>
      <c r="Q189" s="153">
        <v>72559</v>
      </c>
      <c r="R189" s="153" t="s">
        <v>203</v>
      </c>
      <c r="S189" s="154" t="s">
        <v>102</v>
      </c>
      <c r="T189" s="155" t="s">
        <v>208</v>
      </c>
      <c r="U189" s="156">
        <v>7</v>
      </c>
      <c r="V189" s="157">
        <v>8.7899999999999991</v>
      </c>
      <c r="W189" s="157">
        <v>11.16</v>
      </c>
      <c r="X189" s="157">
        <f t="shared" si="9"/>
        <v>78.12</v>
      </c>
      <c r="Y189" s="152"/>
      <c r="Z189" s="152"/>
    </row>
    <row r="190" spans="1:26" s="158" customFormat="1" ht="28.2" customHeight="1" x14ac:dyDescent="0.3">
      <c r="A190" s="260"/>
      <c r="B190" s="293">
        <v>89529</v>
      </c>
      <c r="C190" s="323" t="s">
        <v>394</v>
      </c>
      <c r="D190" s="323"/>
      <c r="E190" s="323"/>
      <c r="F190" s="323"/>
      <c r="G190" s="323"/>
      <c r="H190" s="323"/>
      <c r="I190" s="323"/>
      <c r="J190" s="323"/>
      <c r="K190" s="293" t="s">
        <v>24</v>
      </c>
      <c r="L190" s="294">
        <v>44.89</v>
      </c>
      <c r="M190" s="295">
        <v>6</v>
      </c>
      <c r="N190" s="296">
        <v>0.27</v>
      </c>
      <c r="O190" s="297">
        <f t="shared" si="0"/>
        <v>342.06180000000001</v>
      </c>
      <c r="P190" s="152"/>
      <c r="Q190" s="153">
        <v>72558</v>
      </c>
      <c r="R190" s="153" t="s">
        <v>203</v>
      </c>
      <c r="S190" s="154" t="s">
        <v>103</v>
      </c>
      <c r="T190" s="155" t="s">
        <v>208</v>
      </c>
      <c r="U190" s="156">
        <v>6</v>
      </c>
      <c r="V190" s="157">
        <v>7.32</v>
      </c>
      <c r="W190" s="157">
        <v>9.3000000000000007</v>
      </c>
      <c r="X190" s="157">
        <f t="shared" si="9"/>
        <v>55.800000000000004</v>
      </c>
      <c r="Y190" s="152"/>
      <c r="Z190" s="152"/>
    </row>
    <row r="191" spans="1:26" s="158" customFormat="1" ht="29.4" customHeight="1" x14ac:dyDescent="0.3">
      <c r="A191" s="260"/>
      <c r="B191" s="293">
        <v>89497</v>
      </c>
      <c r="C191" s="323" t="s">
        <v>371</v>
      </c>
      <c r="D191" s="323"/>
      <c r="E191" s="323"/>
      <c r="F191" s="323"/>
      <c r="G191" s="323"/>
      <c r="H191" s="323"/>
      <c r="I191" s="323"/>
      <c r="J191" s="323"/>
      <c r="K191" s="293" t="s">
        <v>24</v>
      </c>
      <c r="L191" s="294">
        <v>16.63</v>
      </c>
      <c r="M191" s="295">
        <v>10</v>
      </c>
      <c r="N191" s="296">
        <v>0.27</v>
      </c>
      <c r="O191" s="297">
        <f t="shared" si="0"/>
        <v>211.20100000000002</v>
      </c>
      <c r="P191" s="152"/>
      <c r="Q191" s="153">
        <v>72587</v>
      </c>
      <c r="R191" s="153" t="s">
        <v>203</v>
      </c>
      <c r="S191" s="154" t="s">
        <v>104</v>
      </c>
      <c r="T191" s="155" t="s">
        <v>208</v>
      </c>
      <c r="U191" s="156">
        <v>10</v>
      </c>
      <c r="V191" s="157">
        <v>3.78</v>
      </c>
      <c r="W191" s="157">
        <v>4.8</v>
      </c>
      <c r="X191" s="157">
        <f t="shared" ref="X191:X254" si="10">U191*W191</f>
        <v>48</v>
      </c>
      <c r="Y191" s="152"/>
      <c r="Z191" s="152"/>
    </row>
    <row r="192" spans="1:26" s="158" customFormat="1" ht="42" customHeight="1" x14ac:dyDescent="0.3">
      <c r="A192" s="260"/>
      <c r="B192" s="293">
        <v>104345</v>
      </c>
      <c r="C192" s="323" t="s">
        <v>395</v>
      </c>
      <c r="D192" s="323"/>
      <c r="E192" s="323"/>
      <c r="F192" s="323"/>
      <c r="G192" s="323"/>
      <c r="H192" s="323"/>
      <c r="I192" s="323"/>
      <c r="J192" s="323"/>
      <c r="K192" s="293" t="s">
        <v>24</v>
      </c>
      <c r="L192" s="294">
        <v>53.16</v>
      </c>
      <c r="M192" s="295">
        <v>5</v>
      </c>
      <c r="N192" s="296">
        <v>0.27</v>
      </c>
      <c r="O192" s="297">
        <f t="shared" si="0"/>
        <v>337.56599999999997</v>
      </c>
      <c r="P192" s="152"/>
      <c r="Q192" s="153">
        <v>72774</v>
      </c>
      <c r="R192" s="153" t="s">
        <v>203</v>
      </c>
      <c r="S192" s="154" t="s">
        <v>105</v>
      </c>
      <c r="T192" s="155" t="s">
        <v>208</v>
      </c>
      <c r="U192" s="156">
        <v>5</v>
      </c>
      <c r="V192" s="157">
        <v>13.51</v>
      </c>
      <c r="W192" s="157">
        <v>17.16</v>
      </c>
      <c r="X192" s="157">
        <f t="shared" si="10"/>
        <v>85.8</v>
      </c>
      <c r="Y192" s="152"/>
      <c r="Z192" s="152"/>
    </row>
    <row r="193" spans="1:26" s="158" customFormat="1" ht="29.4" customHeight="1" x14ac:dyDescent="0.3">
      <c r="A193" s="260"/>
      <c r="B193" s="293">
        <v>89861</v>
      </c>
      <c r="C193" s="323" t="s">
        <v>396</v>
      </c>
      <c r="D193" s="323"/>
      <c r="E193" s="323"/>
      <c r="F193" s="323"/>
      <c r="G193" s="323"/>
      <c r="H193" s="323"/>
      <c r="I193" s="323"/>
      <c r="J193" s="323"/>
      <c r="K193" s="293" t="s">
        <v>24</v>
      </c>
      <c r="L193" s="294">
        <v>71.62</v>
      </c>
      <c r="M193" s="295">
        <v>5</v>
      </c>
      <c r="N193" s="296">
        <v>0.27</v>
      </c>
      <c r="O193" s="297">
        <f t="shared" si="0"/>
        <v>454.78700000000003</v>
      </c>
      <c r="P193" s="152"/>
      <c r="Q193" s="153">
        <v>72603</v>
      </c>
      <c r="R193" s="153" t="s">
        <v>203</v>
      </c>
      <c r="S193" s="154" t="s">
        <v>106</v>
      </c>
      <c r="T193" s="155" t="s">
        <v>208</v>
      </c>
      <c r="U193" s="156">
        <v>5</v>
      </c>
      <c r="V193" s="157">
        <v>17.93</v>
      </c>
      <c r="W193" s="157">
        <v>22.77</v>
      </c>
      <c r="X193" s="157">
        <f t="shared" si="10"/>
        <v>113.85</v>
      </c>
      <c r="Y193" s="152"/>
      <c r="Z193" s="152"/>
    </row>
    <row r="194" spans="1:26" s="158" customFormat="1" ht="28.2" customHeight="1" x14ac:dyDescent="0.3">
      <c r="A194" s="260"/>
      <c r="B194" s="293">
        <v>89563</v>
      </c>
      <c r="C194" s="323" t="s">
        <v>397</v>
      </c>
      <c r="D194" s="323"/>
      <c r="E194" s="323"/>
      <c r="F194" s="323"/>
      <c r="G194" s="323"/>
      <c r="H194" s="323"/>
      <c r="I194" s="323"/>
      <c r="J194" s="323"/>
      <c r="K194" s="293" t="s">
        <v>24</v>
      </c>
      <c r="L194" s="294">
        <v>42.15</v>
      </c>
      <c r="M194" s="295">
        <v>6</v>
      </c>
      <c r="N194" s="296">
        <v>0.27</v>
      </c>
      <c r="O194" s="297">
        <f t="shared" si="0"/>
        <v>321.18299999999999</v>
      </c>
      <c r="P194" s="152"/>
      <c r="Q194" s="153">
        <v>72773</v>
      </c>
      <c r="R194" s="153" t="s">
        <v>203</v>
      </c>
      <c r="S194" s="154" t="s">
        <v>107</v>
      </c>
      <c r="T194" s="155" t="s">
        <v>208</v>
      </c>
      <c r="U194" s="156">
        <v>6</v>
      </c>
      <c r="V194" s="157">
        <v>6.82</v>
      </c>
      <c r="W194" s="157">
        <v>8.66</v>
      </c>
      <c r="X194" s="157">
        <f t="shared" si="10"/>
        <v>51.96</v>
      </c>
      <c r="Y194" s="152"/>
      <c r="Z194" s="152"/>
    </row>
    <row r="195" spans="1:26" s="158" customFormat="1" ht="44.4" customHeight="1" x14ac:dyDescent="0.3">
      <c r="A195" s="260"/>
      <c r="B195" s="293">
        <v>98105</v>
      </c>
      <c r="C195" s="323" t="s">
        <v>398</v>
      </c>
      <c r="D195" s="323"/>
      <c r="E195" s="323"/>
      <c r="F195" s="323"/>
      <c r="G195" s="323"/>
      <c r="H195" s="323"/>
      <c r="I195" s="323"/>
      <c r="J195" s="323"/>
      <c r="K195" s="293" t="s">
        <v>24</v>
      </c>
      <c r="L195" s="294">
        <v>741.13</v>
      </c>
      <c r="M195" s="295">
        <v>2</v>
      </c>
      <c r="N195" s="296">
        <v>0.27</v>
      </c>
      <c r="O195" s="297">
        <f t="shared" si="0"/>
        <v>1882.4702</v>
      </c>
      <c r="P195" s="152"/>
      <c r="Q195" s="153" t="s">
        <v>399</v>
      </c>
      <c r="R195" s="153" t="s">
        <v>203</v>
      </c>
      <c r="S195" s="154" t="s">
        <v>108</v>
      </c>
      <c r="T195" s="155" t="s">
        <v>208</v>
      </c>
      <c r="U195" s="156">
        <v>2</v>
      </c>
      <c r="V195" s="157">
        <v>129.12</v>
      </c>
      <c r="W195" s="157">
        <v>163.98</v>
      </c>
      <c r="X195" s="157">
        <f t="shared" si="10"/>
        <v>327.96</v>
      </c>
      <c r="Y195" s="152"/>
      <c r="Z195" s="152"/>
    </row>
    <row r="196" spans="1:26" s="158" customFormat="1" ht="30" customHeight="1" x14ac:dyDescent="0.3">
      <c r="A196" s="260"/>
      <c r="B196" s="293">
        <v>86882</v>
      </c>
      <c r="C196" s="323" t="s">
        <v>400</v>
      </c>
      <c r="D196" s="323"/>
      <c r="E196" s="323"/>
      <c r="F196" s="323"/>
      <c r="G196" s="323"/>
      <c r="H196" s="323"/>
      <c r="I196" s="323"/>
      <c r="J196" s="323"/>
      <c r="K196" s="293" t="s">
        <v>24</v>
      </c>
      <c r="L196" s="294">
        <v>27.36</v>
      </c>
      <c r="M196" s="295">
        <v>8</v>
      </c>
      <c r="N196" s="296">
        <v>0.27</v>
      </c>
      <c r="O196" s="297">
        <f t="shared" si="0"/>
        <v>277.9776</v>
      </c>
      <c r="P196" s="152"/>
      <c r="Q196" s="153">
        <v>6149</v>
      </c>
      <c r="R196" s="153" t="s">
        <v>203</v>
      </c>
      <c r="S196" s="154" t="s">
        <v>109</v>
      </c>
      <c r="T196" s="155" t="s">
        <v>208</v>
      </c>
      <c r="U196" s="156">
        <v>8</v>
      </c>
      <c r="V196" s="157">
        <v>9.73</v>
      </c>
      <c r="W196" s="157">
        <v>12.36</v>
      </c>
      <c r="X196" s="157">
        <f t="shared" si="10"/>
        <v>98.88</v>
      </c>
      <c r="Y196" s="152"/>
      <c r="Z196" s="152"/>
    </row>
    <row r="197" spans="1:26" s="158" customFormat="1" ht="28.2" customHeight="1" x14ac:dyDescent="0.3">
      <c r="A197" s="260"/>
      <c r="B197" s="293">
        <v>86877</v>
      </c>
      <c r="C197" s="323" t="s">
        <v>401</v>
      </c>
      <c r="D197" s="323"/>
      <c r="E197" s="323"/>
      <c r="F197" s="323"/>
      <c r="G197" s="323"/>
      <c r="H197" s="323"/>
      <c r="I197" s="323"/>
      <c r="J197" s="323"/>
      <c r="K197" s="293" t="s">
        <v>24</v>
      </c>
      <c r="L197" s="294">
        <v>66.569999999999993</v>
      </c>
      <c r="M197" s="295">
        <v>8</v>
      </c>
      <c r="N197" s="296">
        <v>0.27</v>
      </c>
      <c r="O197" s="297">
        <f t="shared" si="0"/>
        <v>676.35119999999995</v>
      </c>
      <c r="P197" s="152"/>
      <c r="Q197" s="153" t="s">
        <v>402</v>
      </c>
      <c r="R197" s="153" t="s">
        <v>203</v>
      </c>
      <c r="S197" s="154" t="s">
        <v>110</v>
      </c>
      <c r="T197" s="155" t="s">
        <v>208</v>
      </c>
      <c r="U197" s="156">
        <v>8</v>
      </c>
      <c r="V197" s="157">
        <v>61.24</v>
      </c>
      <c r="W197" s="157">
        <v>77.77</v>
      </c>
      <c r="X197" s="157">
        <f t="shared" si="10"/>
        <v>622.16</v>
      </c>
      <c r="Y197" s="152"/>
      <c r="Z197" s="152"/>
    </row>
    <row r="198" spans="1:26" s="182" customFormat="1" ht="14.4" customHeight="1" x14ac:dyDescent="0.3">
      <c r="A198" s="259"/>
      <c r="B198" s="288" t="s">
        <v>403</v>
      </c>
      <c r="C198" s="324" t="s">
        <v>111</v>
      </c>
      <c r="D198" s="324"/>
      <c r="E198" s="324"/>
      <c r="F198" s="324"/>
      <c r="G198" s="324"/>
      <c r="H198" s="324"/>
      <c r="I198" s="324"/>
      <c r="J198" s="324"/>
      <c r="K198" s="269"/>
      <c r="L198" s="270"/>
      <c r="M198" s="271"/>
      <c r="N198" s="272"/>
      <c r="O198" s="270">
        <f>SUM(O199:O200)</f>
        <v>7156.7760090000002</v>
      </c>
      <c r="P198" s="177"/>
      <c r="Q198" s="316" t="str">
        <f>B198</f>
        <v>14.0</v>
      </c>
      <c r="R198" s="317"/>
      <c r="S198" s="178" t="str">
        <f>C198</f>
        <v>INSTALAÇÕES DE AGUAS PLUVIAIS</v>
      </c>
      <c r="T198" s="179"/>
      <c r="U198" s="180"/>
      <c r="V198" s="179"/>
      <c r="W198" s="179"/>
      <c r="X198" s="179"/>
      <c r="Y198" s="177"/>
      <c r="Z198" s="177"/>
    </row>
    <row r="199" spans="1:26" s="158" customFormat="1" ht="28.8" customHeight="1" x14ac:dyDescent="0.3">
      <c r="A199" s="260"/>
      <c r="B199" s="293">
        <v>103005</v>
      </c>
      <c r="C199" s="323" t="s">
        <v>404</v>
      </c>
      <c r="D199" s="323"/>
      <c r="E199" s="323"/>
      <c r="F199" s="323"/>
      <c r="G199" s="323"/>
      <c r="H199" s="323"/>
      <c r="I199" s="323"/>
      <c r="J199" s="323"/>
      <c r="K199" s="293" t="s">
        <v>24</v>
      </c>
      <c r="L199" s="294">
        <v>662.47</v>
      </c>
      <c r="M199" s="295">
        <v>8</v>
      </c>
      <c r="N199" s="296">
        <v>0.27</v>
      </c>
      <c r="O199" s="297">
        <f t="shared" si="0"/>
        <v>6730.6952000000001</v>
      </c>
      <c r="P199" s="152"/>
      <c r="Q199" s="153">
        <v>21056</v>
      </c>
      <c r="R199" s="153" t="s">
        <v>203</v>
      </c>
      <c r="S199" s="154" t="s">
        <v>112</v>
      </c>
      <c r="T199" s="155" t="s">
        <v>208</v>
      </c>
      <c r="U199" s="156">
        <v>8</v>
      </c>
      <c r="V199" s="157">
        <v>184.5</v>
      </c>
      <c r="W199" s="157">
        <v>234.32</v>
      </c>
      <c r="X199" s="157">
        <f t="shared" si="10"/>
        <v>1874.56</v>
      </c>
      <c r="Y199" s="152"/>
      <c r="Z199" s="152"/>
    </row>
    <row r="200" spans="1:26" s="158" customFormat="1" ht="28.8" customHeight="1" x14ac:dyDescent="0.3">
      <c r="A200" s="260"/>
      <c r="B200" s="293">
        <v>96624</v>
      </c>
      <c r="C200" s="323" t="s">
        <v>405</v>
      </c>
      <c r="D200" s="323"/>
      <c r="E200" s="323"/>
      <c r="F200" s="323"/>
      <c r="G200" s="323"/>
      <c r="H200" s="323"/>
      <c r="I200" s="323"/>
      <c r="J200" s="323"/>
      <c r="K200" s="293" t="s">
        <v>24</v>
      </c>
      <c r="L200" s="294">
        <v>179.41</v>
      </c>
      <c r="M200" s="295">
        <v>1.87</v>
      </c>
      <c r="N200" s="296">
        <v>0.27</v>
      </c>
      <c r="O200" s="297">
        <f t="shared" si="0"/>
        <v>426.08080899999999</v>
      </c>
      <c r="P200" s="152"/>
      <c r="Q200" s="153">
        <v>4718</v>
      </c>
      <c r="R200" s="153" t="s">
        <v>203</v>
      </c>
      <c r="S200" s="154" t="s">
        <v>113</v>
      </c>
      <c r="T200" s="155" t="s">
        <v>247</v>
      </c>
      <c r="U200" s="156">
        <v>1.87</v>
      </c>
      <c r="V200" s="157">
        <v>52</v>
      </c>
      <c r="W200" s="157">
        <v>66.040000000000006</v>
      </c>
      <c r="X200" s="157">
        <f t="shared" si="10"/>
        <v>123.49480000000001</v>
      </c>
      <c r="Y200" s="152"/>
      <c r="Z200" s="152"/>
    </row>
    <row r="201" spans="1:26" s="182" customFormat="1" ht="14.4" x14ac:dyDescent="0.3">
      <c r="A201" s="259"/>
      <c r="B201" s="288" t="s">
        <v>406</v>
      </c>
      <c r="C201" s="324" t="s">
        <v>114</v>
      </c>
      <c r="D201" s="324"/>
      <c r="E201" s="324"/>
      <c r="F201" s="324"/>
      <c r="G201" s="324"/>
      <c r="H201" s="324"/>
      <c r="I201" s="324"/>
      <c r="J201" s="324"/>
      <c r="K201" s="269"/>
      <c r="L201" s="270"/>
      <c r="M201" s="271"/>
      <c r="N201" s="272"/>
      <c r="O201" s="270">
        <f>SUM(O202:O218)</f>
        <v>20335.773399999998</v>
      </c>
      <c r="P201" s="177"/>
      <c r="Q201" s="316" t="str">
        <f>B201</f>
        <v>15.0</v>
      </c>
      <c r="R201" s="317"/>
      <c r="S201" s="178" t="str">
        <f>C201</f>
        <v>LOUÇAS E METAIS</v>
      </c>
      <c r="T201" s="179"/>
      <c r="U201" s="180"/>
      <c r="V201" s="179"/>
      <c r="W201" s="179"/>
      <c r="X201" s="179"/>
      <c r="Y201" s="177"/>
      <c r="Z201" s="177"/>
    </row>
    <row r="202" spans="1:26" s="158" customFormat="1" ht="41.4" x14ac:dyDescent="0.3">
      <c r="A202" s="260"/>
      <c r="B202" s="293">
        <v>95471</v>
      </c>
      <c r="C202" s="323" t="s">
        <v>517</v>
      </c>
      <c r="D202" s="323"/>
      <c r="E202" s="323"/>
      <c r="F202" s="323"/>
      <c r="G202" s="323"/>
      <c r="H202" s="323"/>
      <c r="I202" s="323"/>
      <c r="J202" s="323"/>
      <c r="K202" s="293" t="s">
        <v>24</v>
      </c>
      <c r="L202" s="294">
        <v>959.3</v>
      </c>
      <c r="M202" s="295">
        <v>2</v>
      </c>
      <c r="N202" s="296">
        <v>0.27</v>
      </c>
      <c r="O202" s="297">
        <f t="shared" si="0"/>
        <v>2436.6219999999998</v>
      </c>
      <c r="P202" s="152"/>
      <c r="Q202" s="153" t="s">
        <v>408</v>
      </c>
      <c r="R202" s="153" t="s">
        <v>222</v>
      </c>
      <c r="S202" s="154" t="s">
        <v>115</v>
      </c>
      <c r="T202" s="155" t="s">
        <v>208</v>
      </c>
      <c r="U202" s="156">
        <v>2</v>
      </c>
      <c r="V202" s="157">
        <v>177.88</v>
      </c>
      <c r="W202" s="157">
        <v>225.91</v>
      </c>
      <c r="X202" s="157">
        <f t="shared" si="10"/>
        <v>451.82</v>
      </c>
      <c r="Y202" s="152"/>
      <c r="Z202" s="152"/>
    </row>
    <row r="203" spans="1:26" s="158" customFormat="1" ht="25.8" customHeight="1" x14ac:dyDescent="0.3">
      <c r="A203" s="260"/>
      <c r="B203" s="293">
        <v>100849</v>
      </c>
      <c r="C203" s="323" t="s">
        <v>409</v>
      </c>
      <c r="D203" s="323"/>
      <c r="E203" s="323"/>
      <c r="F203" s="323"/>
      <c r="G203" s="323"/>
      <c r="H203" s="323"/>
      <c r="I203" s="323"/>
      <c r="J203" s="323"/>
      <c r="K203" s="293" t="s">
        <v>24</v>
      </c>
      <c r="L203" s="294">
        <v>45.91</v>
      </c>
      <c r="M203" s="295">
        <v>2</v>
      </c>
      <c r="N203" s="296">
        <v>0.27</v>
      </c>
      <c r="O203" s="297">
        <f t="shared" si="0"/>
        <v>116.61139999999999</v>
      </c>
      <c r="P203" s="152"/>
      <c r="Q203" s="153" t="s">
        <v>410</v>
      </c>
      <c r="R203" s="153" t="s">
        <v>222</v>
      </c>
      <c r="S203" s="154" t="s">
        <v>411</v>
      </c>
      <c r="T203" s="155" t="s">
        <v>208</v>
      </c>
      <c r="U203" s="156">
        <v>2</v>
      </c>
      <c r="V203" s="157">
        <v>24.65</v>
      </c>
      <c r="W203" s="157">
        <v>31.31</v>
      </c>
      <c r="X203" s="157">
        <f t="shared" si="10"/>
        <v>62.62</v>
      </c>
      <c r="Y203" s="152"/>
      <c r="Z203" s="152"/>
    </row>
    <row r="204" spans="1:26" s="205" customFormat="1" ht="27.6" hidden="1" customHeight="1" x14ac:dyDescent="0.3">
      <c r="A204" s="261"/>
      <c r="B204" s="300" t="s">
        <v>412</v>
      </c>
      <c r="C204" s="451" t="s">
        <v>413</v>
      </c>
      <c r="D204" s="451"/>
      <c r="E204" s="451"/>
      <c r="F204" s="451"/>
      <c r="G204" s="451"/>
      <c r="H204" s="451"/>
      <c r="I204" s="451"/>
      <c r="J204" s="451"/>
      <c r="K204" s="300" t="s">
        <v>24</v>
      </c>
      <c r="L204" s="301"/>
      <c r="M204" s="302">
        <v>2</v>
      </c>
      <c r="N204" s="303">
        <v>0.27</v>
      </c>
      <c r="O204" s="304">
        <f t="shared" si="0"/>
        <v>0</v>
      </c>
      <c r="P204" s="199"/>
      <c r="Q204" s="200">
        <v>1370</v>
      </c>
      <c r="R204" s="200" t="s">
        <v>203</v>
      </c>
      <c r="S204" s="201" t="s">
        <v>116</v>
      </c>
      <c r="T204" s="202" t="s">
        <v>208</v>
      </c>
      <c r="U204" s="203">
        <v>2</v>
      </c>
      <c r="V204" s="204">
        <v>59.78</v>
      </c>
      <c r="W204" s="204">
        <v>75.92</v>
      </c>
      <c r="X204" s="204">
        <f t="shared" si="10"/>
        <v>151.84</v>
      </c>
      <c r="Y204" s="199"/>
      <c r="Z204" s="199"/>
    </row>
    <row r="205" spans="1:26" s="158" customFormat="1" ht="28.8" customHeight="1" x14ac:dyDescent="0.3">
      <c r="A205" s="260"/>
      <c r="B205" s="293">
        <v>100878</v>
      </c>
      <c r="C205" s="323" t="s">
        <v>414</v>
      </c>
      <c r="D205" s="323"/>
      <c r="E205" s="323"/>
      <c r="F205" s="323"/>
      <c r="G205" s="323"/>
      <c r="H205" s="323"/>
      <c r="I205" s="323"/>
      <c r="J205" s="323"/>
      <c r="K205" s="293" t="s">
        <v>24</v>
      </c>
      <c r="L205" s="294">
        <v>797.78</v>
      </c>
      <c r="M205" s="295">
        <v>2</v>
      </c>
      <c r="N205" s="296">
        <v>0.27</v>
      </c>
      <c r="O205" s="297">
        <f t="shared" si="0"/>
        <v>2026.3611999999998</v>
      </c>
      <c r="P205" s="152"/>
      <c r="Q205" s="153">
        <v>86888</v>
      </c>
      <c r="R205" s="153" t="s">
        <v>203</v>
      </c>
      <c r="S205" s="154" t="s">
        <v>117</v>
      </c>
      <c r="T205" s="155" t="s">
        <v>208</v>
      </c>
      <c r="U205" s="156">
        <v>4</v>
      </c>
      <c r="V205" s="157">
        <v>472.92</v>
      </c>
      <c r="W205" s="157">
        <v>600.61</v>
      </c>
      <c r="X205" s="157">
        <f t="shared" si="10"/>
        <v>2402.44</v>
      </c>
      <c r="Y205" s="152"/>
      <c r="Z205" s="152"/>
    </row>
    <row r="206" spans="1:26" s="158" customFormat="1" ht="14.4" customHeight="1" x14ac:dyDescent="0.3">
      <c r="A206" s="260"/>
      <c r="B206" s="293">
        <v>100849</v>
      </c>
      <c r="C206" s="323" t="s">
        <v>409</v>
      </c>
      <c r="D206" s="323"/>
      <c r="E206" s="323"/>
      <c r="F206" s="323"/>
      <c r="G206" s="323"/>
      <c r="H206" s="323"/>
      <c r="I206" s="323"/>
      <c r="J206" s="323"/>
      <c r="K206" s="293" t="s">
        <v>24</v>
      </c>
      <c r="L206" s="294">
        <v>45.91</v>
      </c>
      <c r="M206" s="295">
        <v>4</v>
      </c>
      <c r="N206" s="296">
        <v>0.27</v>
      </c>
      <c r="O206" s="297">
        <f t="shared" si="0"/>
        <v>233.22279999999998</v>
      </c>
      <c r="P206" s="152"/>
      <c r="Q206" s="153">
        <v>377</v>
      </c>
      <c r="R206" s="153" t="s">
        <v>203</v>
      </c>
      <c r="S206" s="154" t="s">
        <v>118</v>
      </c>
      <c r="T206" s="155" t="s">
        <v>208</v>
      </c>
      <c r="U206" s="156">
        <v>4</v>
      </c>
      <c r="V206" s="157">
        <v>21.45</v>
      </c>
      <c r="W206" s="157">
        <v>27.24</v>
      </c>
      <c r="X206" s="157">
        <f t="shared" si="10"/>
        <v>108.96</v>
      </c>
      <c r="Y206" s="152"/>
      <c r="Z206" s="152"/>
    </row>
    <row r="207" spans="1:26" s="158" customFormat="1" ht="43.2" customHeight="1" x14ac:dyDescent="0.3">
      <c r="A207" s="260"/>
      <c r="B207" s="293">
        <v>86941</v>
      </c>
      <c r="C207" s="323" t="s">
        <v>415</v>
      </c>
      <c r="D207" s="323"/>
      <c r="E207" s="323"/>
      <c r="F207" s="323"/>
      <c r="G207" s="323"/>
      <c r="H207" s="323"/>
      <c r="I207" s="323"/>
      <c r="J207" s="323"/>
      <c r="K207" s="293" t="s">
        <v>24</v>
      </c>
      <c r="L207" s="294">
        <v>870.22</v>
      </c>
      <c r="M207" s="295">
        <v>2</v>
      </c>
      <c r="N207" s="296">
        <v>0.27</v>
      </c>
      <c r="O207" s="297">
        <f t="shared" si="0"/>
        <v>2210.3588</v>
      </c>
      <c r="P207" s="152"/>
      <c r="Q207" s="153">
        <v>86943</v>
      </c>
      <c r="R207" s="153" t="s">
        <v>203</v>
      </c>
      <c r="S207" s="154" t="s">
        <v>416</v>
      </c>
      <c r="T207" s="155" t="s">
        <v>208</v>
      </c>
      <c r="U207" s="156">
        <v>2</v>
      </c>
      <c r="V207" s="157">
        <v>244.79</v>
      </c>
      <c r="W207" s="157">
        <v>310.88</v>
      </c>
      <c r="X207" s="157">
        <f t="shared" si="10"/>
        <v>621.76</v>
      </c>
      <c r="Y207" s="152"/>
      <c r="Z207" s="152"/>
    </row>
    <row r="208" spans="1:26" s="158" customFormat="1" ht="29.4" customHeight="1" x14ac:dyDescent="0.3">
      <c r="A208" s="260"/>
      <c r="B208" s="293">
        <v>86901</v>
      </c>
      <c r="C208" s="323" t="s">
        <v>119</v>
      </c>
      <c r="D208" s="323"/>
      <c r="E208" s="323"/>
      <c r="F208" s="323"/>
      <c r="G208" s="323"/>
      <c r="H208" s="323"/>
      <c r="I208" s="323"/>
      <c r="J208" s="323"/>
      <c r="K208" s="293" t="s">
        <v>24</v>
      </c>
      <c r="L208" s="294">
        <v>175.4</v>
      </c>
      <c r="M208" s="295">
        <v>6</v>
      </c>
      <c r="N208" s="296">
        <v>0.27</v>
      </c>
      <c r="O208" s="297">
        <f t="shared" si="0"/>
        <v>1336.548</v>
      </c>
      <c r="P208" s="152"/>
      <c r="Q208" s="153">
        <v>86901</v>
      </c>
      <c r="R208" s="153" t="s">
        <v>203</v>
      </c>
      <c r="S208" s="154" t="s">
        <v>119</v>
      </c>
      <c r="T208" s="155" t="s">
        <v>208</v>
      </c>
      <c r="U208" s="156">
        <v>6</v>
      </c>
      <c r="V208" s="157">
        <v>147.56</v>
      </c>
      <c r="W208" s="157">
        <v>187.4</v>
      </c>
      <c r="X208" s="157">
        <f t="shared" si="10"/>
        <v>1124.4000000000001</v>
      </c>
      <c r="Y208" s="152"/>
      <c r="Z208" s="152"/>
    </row>
    <row r="209" spans="1:26" s="158" customFormat="1" ht="31.2" customHeight="1" x14ac:dyDescent="0.3">
      <c r="A209" s="260"/>
      <c r="B209" s="293">
        <v>86906</v>
      </c>
      <c r="C209" s="323" t="s">
        <v>417</v>
      </c>
      <c r="D209" s="323"/>
      <c r="E209" s="323"/>
      <c r="F209" s="323"/>
      <c r="G209" s="323"/>
      <c r="H209" s="323"/>
      <c r="I209" s="323"/>
      <c r="J209" s="323"/>
      <c r="K209" s="293" t="s">
        <v>24</v>
      </c>
      <c r="L209" s="294">
        <v>74.680000000000007</v>
      </c>
      <c r="M209" s="295">
        <v>8</v>
      </c>
      <c r="N209" s="296">
        <v>0.27</v>
      </c>
      <c r="O209" s="297">
        <f t="shared" si="0"/>
        <v>758.74880000000007</v>
      </c>
      <c r="P209" s="152"/>
      <c r="Q209" s="153">
        <v>86906</v>
      </c>
      <c r="R209" s="153" t="s">
        <v>203</v>
      </c>
      <c r="S209" s="154" t="s">
        <v>418</v>
      </c>
      <c r="T209" s="155" t="s">
        <v>208</v>
      </c>
      <c r="U209" s="156">
        <v>8</v>
      </c>
      <c r="V209" s="157">
        <v>63.52</v>
      </c>
      <c r="W209" s="157">
        <v>80.67</v>
      </c>
      <c r="X209" s="157">
        <f t="shared" si="10"/>
        <v>645.36</v>
      </c>
      <c r="Y209" s="152"/>
      <c r="Z209" s="152"/>
    </row>
    <row r="210" spans="1:26" s="158" customFormat="1" ht="14.4" customHeight="1" x14ac:dyDescent="0.3">
      <c r="A210" s="260"/>
      <c r="B210" s="293">
        <v>95544</v>
      </c>
      <c r="C210" s="323" t="s">
        <v>199</v>
      </c>
      <c r="D210" s="323"/>
      <c r="E210" s="323"/>
      <c r="F210" s="323"/>
      <c r="G210" s="323"/>
      <c r="H210" s="323"/>
      <c r="I210" s="323"/>
      <c r="J210" s="323"/>
      <c r="K210" s="293" t="s">
        <v>24</v>
      </c>
      <c r="L210" s="294">
        <v>66.08</v>
      </c>
      <c r="M210" s="295">
        <v>6</v>
      </c>
      <c r="N210" s="296">
        <v>0.27</v>
      </c>
      <c r="O210" s="297">
        <f t="shared" si="0"/>
        <v>503.52959999999996</v>
      </c>
      <c r="P210" s="152"/>
      <c r="Q210" s="153">
        <v>11703</v>
      </c>
      <c r="R210" s="153" t="s">
        <v>203</v>
      </c>
      <c r="S210" s="154" t="s">
        <v>120</v>
      </c>
      <c r="T210" s="155" t="s">
        <v>208</v>
      </c>
      <c r="U210" s="156">
        <v>6</v>
      </c>
      <c r="V210" s="157">
        <v>30.81</v>
      </c>
      <c r="W210" s="157">
        <v>39.130000000000003</v>
      </c>
      <c r="X210" s="157">
        <f t="shared" si="10"/>
        <v>234.78000000000003</v>
      </c>
      <c r="Y210" s="152"/>
      <c r="Z210" s="152"/>
    </row>
    <row r="211" spans="1:26" s="158" customFormat="1" ht="28.2" customHeight="1" x14ac:dyDescent="0.3">
      <c r="A211" s="260"/>
      <c r="B211" s="293">
        <v>100866</v>
      </c>
      <c r="C211" s="323" t="s">
        <v>419</v>
      </c>
      <c r="D211" s="323"/>
      <c r="E211" s="323"/>
      <c r="F211" s="323"/>
      <c r="G211" s="323"/>
      <c r="H211" s="323"/>
      <c r="I211" s="323"/>
      <c r="J211" s="323"/>
      <c r="K211" s="293" t="s">
        <v>24</v>
      </c>
      <c r="L211" s="294">
        <v>317.42</v>
      </c>
      <c r="M211" s="295">
        <v>6</v>
      </c>
      <c r="N211" s="296">
        <v>0.27</v>
      </c>
      <c r="O211" s="297">
        <f t="shared" si="0"/>
        <v>2418.7404000000006</v>
      </c>
      <c r="P211" s="152"/>
      <c r="Q211" s="153">
        <v>0</v>
      </c>
      <c r="R211" s="153" t="s">
        <v>121</v>
      </c>
      <c r="S211" s="154" t="s">
        <v>122</v>
      </c>
      <c r="T211" s="155" t="s">
        <v>208</v>
      </c>
      <c r="U211" s="156">
        <v>6</v>
      </c>
      <c r="V211" s="157">
        <v>142.05000000000001</v>
      </c>
      <c r="W211" s="157">
        <v>180.4</v>
      </c>
      <c r="X211" s="157">
        <f t="shared" si="10"/>
        <v>1082.4000000000001</v>
      </c>
      <c r="Y211" s="152"/>
      <c r="Z211" s="152"/>
    </row>
    <row r="212" spans="1:26" s="158" customFormat="1" ht="30" customHeight="1" x14ac:dyDescent="0.3">
      <c r="A212" s="260"/>
      <c r="B212" s="293">
        <v>100864</v>
      </c>
      <c r="C212" s="323" t="s">
        <v>420</v>
      </c>
      <c r="D212" s="323"/>
      <c r="E212" s="323"/>
      <c r="F212" s="323"/>
      <c r="G212" s="323"/>
      <c r="H212" s="323"/>
      <c r="I212" s="323"/>
      <c r="J212" s="323"/>
      <c r="K212" s="293" t="s">
        <v>24</v>
      </c>
      <c r="L212" s="294">
        <v>662.46</v>
      </c>
      <c r="M212" s="295">
        <v>2</v>
      </c>
      <c r="N212" s="296">
        <v>0.27</v>
      </c>
      <c r="O212" s="297">
        <f t="shared" si="0"/>
        <v>1682.6484</v>
      </c>
      <c r="P212" s="152"/>
      <c r="Q212" s="153">
        <v>0</v>
      </c>
      <c r="R212" s="153" t="s">
        <v>121</v>
      </c>
      <c r="S212" s="154" t="s">
        <v>123</v>
      </c>
      <c r="T212" s="155" t="s">
        <v>208</v>
      </c>
      <c r="U212" s="156">
        <v>2</v>
      </c>
      <c r="V212" s="157">
        <v>254.15</v>
      </c>
      <c r="W212" s="157">
        <v>322.77</v>
      </c>
      <c r="X212" s="157">
        <f t="shared" si="10"/>
        <v>645.54</v>
      </c>
      <c r="Y212" s="152"/>
      <c r="Z212" s="152"/>
    </row>
    <row r="213" spans="1:26" s="158" customFormat="1" ht="27.6" customHeight="1" x14ac:dyDescent="0.3">
      <c r="A213" s="260"/>
      <c r="B213" s="293">
        <v>100874</v>
      </c>
      <c r="C213" s="325" t="s">
        <v>421</v>
      </c>
      <c r="D213" s="325"/>
      <c r="E213" s="325"/>
      <c r="F213" s="325"/>
      <c r="G213" s="325"/>
      <c r="H213" s="325"/>
      <c r="I213" s="325"/>
      <c r="J213" s="325"/>
      <c r="K213" s="293" t="s">
        <v>24</v>
      </c>
      <c r="L213" s="294">
        <v>317.42</v>
      </c>
      <c r="M213" s="295">
        <v>4</v>
      </c>
      <c r="N213" s="296">
        <v>0.27</v>
      </c>
      <c r="O213" s="297">
        <f t="shared" si="0"/>
        <v>1612.4936000000002</v>
      </c>
      <c r="P213" s="152"/>
      <c r="Q213" s="153">
        <v>0</v>
      </c>
      <c r="R213" s="153" t="s">
        <v>121</v>
      </c>
      <c r="S213" s="154" t="s">
        <v>124</v>
      </c>
      <c r="T213" s="155" t="s">
        <v>208</v>
      </c>
      <c r="U213" s="156">
        <v>4</v>
      </c>
      <c r="V213" s="157">
        <v>135.72</v>
      </c>
      <c r="W213" s="157">
        <v>172.36</v>
      </c>
      <c r="X213" s="157">
        <f t="shared" si="10"/>
        <v>689.44</v>
      </c>
      <c r="Y213" s="152"/>
      <c r="Z213" s="152"/>
    </row>
    <row r="214" spans="1:26" s="158" customFormat="1" ht="16.2" customHeight="1" x14ac:dyDescent="0.3">
      <c r="A214" s="260"/>
      <c r="B214" s="293">
        <v>95542</v>
      </c>
      <c r="C214" s="323" t="s">
        <v>422</v>
      </c>
      <c r="D214" s="323"/>
      <c r="E214" s="323"/>
      <c r="F214" s="323"/>
      <c r="G214" s="323"/>
      <c r="H214" s="323"/>
      <c r="I214" s="323"/>
      <c r="J214" s="323"/>
      <c r="K214" s="293" t="s">
        <v>24</v>
      </c>
      <c r="L214" s="294">
        <v>54.94</v>
      </c>
      <c r="M214" s="295">
        <v>4</v>
      </c>
      <c r="N214" s="296">
        <v>0.27</v>
      </c>
      <c r="O214" s="297">
        <f t="shared" si="0"/>
        <v>279.09519999999998</v>
      </c>
      <c r="P214" s="152"/>
      <c r="Q214" s="153">
        <v>0</v>
      </c>
      <c r="R214" s="153" t="s">
        <v>121</v>
      </c>
      <c r="S214" s="154" t="s">
        <v>423</v>
      </c>
      <c r="T214" s="155" t="s">
        <v>208</v>
      </c>
      <c r="U214" s="156">
        <v>4</v>
      </c>
      <c r="V214" s="157">
        <v>178.66</v>
      </c>
      <c r="W214" s="157">
        <v>226.9</v>
      </c>
      <c r="X214" s="157">
        <f t="shared" si="10"/>
        <v>907.6</v>
      </c>
      <c r="Y214" s="152"/>
      <c r="Z214" s="152"/>
    </row>
    <row r="215" spans="1:26" s="158" customFormat="1" ht="28.2" customHeight="1" x14ac:dyDescent="0.3">
      <c r="A215" s="260"/>
      <c r="B215" s="293">
        <v>95547</v>
      </c>
      <c r="C215" s="323" t="s">
        <v>424</v>
      </c>
      <c r="D215" s="323"/>
      <c r="E215" s="323"/>
      <c r="F215" s="323"/>
      <c r="G215" s="323"/>
      <c r="H215" s="323"/>
      <c r="I215" s="323"/>
      <c r="J215" s="323"/>
      <c r="K215" s="293" t="s">
        <v>24</v>
      </c>
      <c r="L215" s="294">
        <v>74.22</v>
      </c>
      <c r="M215" s="295">
        <v>4</v>
      </c>
      <c r="N215" s="296">
        <v>0.27</v>
      </c>
      <c r="O215" s="297">
        <f t="shared" si="0"/>
        <v>377.0376</v>
      </c>
      <c r="P215" s="152"/>
      <c r="Q215" s="153">
        <v>0</v>
      </c>
      <c r="R215" s="153" t="s">
        <v>121</v>
      </c>
      <c r="S215" s="154" t="s">
        <v>125</v>
      </c>
      <c r="T215" s="155" t="s">
        <v>208</v>
      </c>
      <c r="U215" s="156">
        <v>4</v>
      </c>
      <c r="V215" s="157">
        <v>24.96</v>
      </c>
      <c r="W215" s="157">
        <v>31.7</v>
      </c>
      <c r="X215" s="157">
        <f t="shared" si="10"/>
        <v>126.8</v>
      </c>
      <c r="Y215" s="152"/>
      <c r="Z215" s="152"/>
    </row>
    <row r="216" spans="1:26" s="158" customFormat="1" ht="28.8" customHeight="1" x14ac:dyDescent="0.3">
      <c r="A216" s="260"/>
      <c r="B216" s="293">
        <v>100860</v>
      </c>
      <c r="C216" s="323" t="s">
        <v>200</v>
      </c>
      <c r="D216" s="323"/>
      <c r="E216" s="323"/>
      <c r="F216" s="323"/>
      <c r="G216" s="323"/>
      <c r="H216" s="323"/>
      <c r="I216" s="323"/>
      <c r="J216" s="323"/>
      <c r="K216" s="293" t="s">
        <v>24</v>
      </c>
      <c r="L216" s="294">
        <v>182.89</v>
      </c>
      <c r="M216" s="295">
        <v>6</v>
      </c>
      <c r="N216" s="296">
        <v>0.27</v>
      </c>
      <c r="O216" s="297">
        <f t="shared" si="0"/>
        <v>1393.6217999999999</v>
      </c>
      <c r="P216" s="152"/>
      <c r="Q216" s="153">
        <v>9535</v>
      </c>
      <c r="R216" s="153" t="s">
        <v>203</v>
      </c>
      <c r="S216" s="154" t="s">
        <v>126</v>
      </c>
      <c r="T216" s="155" t="s">
        <v>208</v>
      </c>
      <c r="U216" s="156">
        <v>6</v>
      </c>
      <c r="V216" s="157">
        <v>56.5</v>
      </c>
      <c r="W216" s="157">
        <v>71.760000000000005</v>
      </c>
      <c r="X216" s="157">
        <f t="shared" si="10"/>
        <v>430.56000000000006</v>
      </c>
      <c r="Y216" s="152"/>
      <c r="Z216" s="152"/>
    </row>
    <row r="217" spans="1:26" s="158" customFormat="1" ht="28.2" customHeight="1" x14ac:dyDescent="0.3">
      <c r="A217" s="260"/>
      <c r="B217" s="293">
        <v>86914</v>
      </c>
      <c r="C217" s="323" t="s">
        <v>425</v>
      </c>
      <c r="D217" s="323"/>
      <c r="E217" s="323"/>
      <c r="F217" s="323"/>
      <c r="G217" s="323"/>
      <c r="H217" s="323"/>
      <c r="I217" s="323"/>
      <c r="J217" s="323"/>
      <c r="K217" s="293" t="s">
        <v>24</v>
      </c>
      <c r="L217" s="294">
        <v>99.42</v>
      </c>
      <c r="M217" s="295">
        <v>2</v>
      </c>
      <c r="N217" s="296">
        <v>0.27</v>
      </c>
      <c r="O217" s="297">
        <f t="shared" si="0"/>
        <v>252.52680000000001</v>
      </c>
      <c r="P217" s="152"/>
      <c r="Q217" s="153">
        <v>86914</v>
      </c>
      <c r="R217" s="153" t="s">
        <v>203</v>
      </c>
      <c r="S217" s="154" t="s">
        <v>127</v>
      </c>
      <c r="T217" s="155" t="s">
        <v>208</v>
      </c>
      <c r="U217" s="156">
        <v>2</v>
      </c>
      <c r="V217" s="157">
        <v>83.81</v>
      </c>
      <c r="W217" s="157">
        <v>106.44</v>
      </c>
      <c r="X217" s="157">
        <f t="shared" si="10"/>
        <v>212.88</v>
      </c>
      <c r="Y217" s="152"/>
      <c r="Z217" s="152"/>
    </row>
    <row r="218" spans="1:26" s="158" customFormat="1" ht="28.8" customHeight="1" x14ac:dyDescent="0.3">
      <c r="A218" s="260"/>
      <c r="B218" s="293">
        <v>100875</v>
      </c>
      <c r="C218" s="323" t="s">
        <v>426</v>
      </c>
      <c r="D218" s="323"/>
      <c r="E218" s="323"/>
      <c r="F218" s="323"/>
      <c r="G218" s="323"/>
      <c r="H218" s="323"/>
      <c r="I218" s="323"/>
      <c r="J218" s="323"/>
      <c r="K218" s="293" t="s">
        <v>24</v>
      </c>
      <c r="L218" s="294">
        <v>1062.05</v>
      </c>
      <c r="M218" s="295">
        <v>2</v>
      </c>
      <c r="N218" s="296">
        <v>0.27</v>
      </c>
      <c r="O218" s="297">
        <f t="shared" si="0"/>
        <v>2697.607</v>
      </c>
      <c r="P218" s="152"/>
      <c r="Q218" s="153">
        <v>0</v>
      </c>
      <c r="R218" s="153" t="s">
        <v>121</v>
      </c>
      <c r="S218" s="154" t="s">
        <v>128</v>
      </c>
      <c r="T218" s="155" t="s">
        <v>208</v>
      </c>
      <c r="U218" s="156">
        <v>2</v>
      </c>
      <c r="V218" s="157">
        <v>738.82</v>
      </c>
      <c r="W218" s="157">
        <v>938.3</v>
      </c>
      <c r="X218" s="157">
        <f t="shared" si="10"/>
        <v>1876.6</v>
      </c>
      <c r="Y218" s="152"/>
      <c r="Z218" s="152"/>
    </row>
    <row r="219" spans="1:26" s="182" customFormat="1" ht="14.4" customHeight="1" x14ac:dyDescent="0.3">
      <c r="A219" s="259"/>
      <c r="B219" s="288" t="s">
        <v>427</v>
      </c>
      <c r="C219" s="324" t="s">
        <v>428</v>
      </c>
      <c r="D219" s="324"/>
      <c r="E219" s="324"/>
      <c r="F219" s="324"/>
      <c r="G219" s="324"/>
      <c r="H219" s="324"/>
      <c r="I219" s="324"/>
      <c r="J219" s="324"/>
      <c r="K219" s="269"/>
      <c r="L219" s="270"/>
      <c r="M219" s="271"/>
      <c r="N219" s="272"/>
      <c r="O219" s="270">
        <f>SUM(O220:O224)</f>
        <v>1005.0526</v>
      </c>
      <c r="P219" s="177"/>
      <c r="Q219" s="316" t="str">
        <f>B219</f>
        <v>16.0</v>
      </c>
      <c r="R219" s="317"/>
      <c r="S219" s="178" t="str">
        <f>C219</f>
        <v>SISTEMA DE PROTEÇÃO CONTRA INCENDIO</v>
      </c>
      <c r="T219" s="179"/>
      <c r="U219" s="180"/>
      <c r="V219" s="179"/>
      <c r="W219" s="179"/>
      <c r="X219" s="179"/>
      <c r="Y219" s="177"/>
      <c r="Z219" s="177"/>
    </row>
    <row r="220" spans="1:26" s="158" customFormat="1" ht="31.2" customHeight="1" x14ac:dyDescent="0.3">
      <c r="A220" s="260"/>
      <c r="B220" s="293">
        <v>101909</v>
      </c>
      <c r="C220" s="323" t="s">
        <v>430</v>
      </c>
      <c r="D220" s="323"/>
      <c r="E220" s="323"/>
      <c r="F220" s="323"/>
      <c r="G220" s="323"/>
      <c r="H220" s="323"/>
      <c r="I220" s="323"/>
      <c r="J220" s="323"/>
      <c r="K220" s="293" t="s">
        <v>24</v>
      </c>
      <c r="L220" s="305">
        <v>272.83</v>
      </c>
      <c r="M220" s="295">
        <v>2</v>
      </c>
      <c r="N220" s="296">
        <v>0.27</v>
      </c>
      <c r="O220" s="297">
        <f t="shared" si="0"/>
        <v>692.98820000000001</v>
      </c>
      <c r="P220" s="152"/>
      <c r="Q220" s="153">
        <v>72553</v>
      </c>
      <c r="R220" s="153" t="s">
        <v>203</v>
      </c>
      <c r="S220" s="154" t="s">
        <v>129</v>
      </c>
      <c r="T220" s="155" t="s">
        <v>208</v>
      </c>
      <c r="U220" s="156">
        <v>2</v>
      </c>
      <c r="V220" s="157">
        <v>107.96</v>
      </c>
      <c r="W220" s="157">
        <v>137.11000000000001</v>
      </c>
      <c r="X220" s="157">
        <f t="shared" si="10"/>
        <v>274.22000000000003</v>
      </c>
      <c r="Y220" s="152"/>
      <c r="Z220" s="152"/>
    </row>
    <row r="221" spans="1:26" s="158" customFormat="1" ht="29.4" customHeight="1" x14ac:dyDescent="0.3">
      <c r="A221" s="260"/>
      <c r="B221" s="293">
        <v>97599</v>
      </c>
      <c r="C221" s="323" t="s">
        <v>429</v>
      </c>
      <c r="D221" s="323"/>
      <c r="E221" s="323"/>
      <c r="F221" s="323"/>
      <c r="G221" s="323"/>
      <c r="H221" s="323"/>
      <c r="I221" s="323"/>
      <c r="J221" s="323"/>
      <c r="K221" s="293" t="s">
        <v>24</v>
      </c>
      <c r="L221" s="305">
        <v>19.420000000000002</v>
      </c>
      <c r="M221" s="295">
        <v>2</v>
      </c>
      <c r="N221" s="296">
        <v>0.27</v>
      </c>
      <c r="O221" s="297">
        <f t="shared" si="0"/>
        <v>49.326800000000006</v>
      </c>
      <c r="P221" s="152"/>
      <c r="Q221" s="153" t="s">
        <v>431</v>
      </c>
      <c r="R221" s="153" t="s">
        <v>222</v>
      </c>
      <c r="S221" s="154" t="s">
        <v>130</v>
      </c>
      <c r="T221" s="155" t="s">
        <v>208</v>
      </c>
      <c r="U221" s="156">
        <v>2</v>
      </c>
      <c r="V221" s="157">
        <v>185.47</v>
      </c>
      <c r="W221" s="157">
        <v>235.55</v>
      </c>
      <c r="X221" s="157">
        <f t="shared" si="10"/>
        <v>471.1</v>
      </c>
      <c r="Y221" s="152"/>
      <c r="Z221" s="152"/>
    </row>
    <row r="222" spans="1:26" s="158" customFormat="1" ht="14.4" customHeight="1" x14ac:dyDescent="0.3">
      <c r="A222" s="260"/>
      <c r="B222" s="293">
        <v>102520</v>
      </c>
      <c r="C222" s="323" t="s">
        <v>432</v>
      </c>
      <c r="D222" s="323"/>
      <c r="E222" s="323"/>
      <c r="F222" s="323"/>
      <c r="G222" s="323"/>
      <c r="H222" s="323"/>
      <c r="I222" s="323"/>
      <c r="J222" s="323"/>
      <c r="K222" s="293" t="s">
        <v>197</v>
      </c>
      <c r="L222" s="305">
        <v>103.44</v>
      </c>
      <c r="M222" s="295">
        <v>2</v>
      </c>
      <c r="N222" s="296">
        <v>0.27</v>
      </c>
      <c r="O222" s="297">
        <f t="shared" si="0"/>
        <v>262.73759999999999</v>
      </c>
      <c r="P222" s="152"/>
      <c r="Q222" s="153">
        <v>72947</v>
      </c>
      <c r="R222" s="153" t="s">
        <v>203</v>
      </c>
      <c r="S222" s="154" t="s">
        <v>131</v>
      </c>
      <c r="T222" s="155" t="s">
        <v>197</v>
      </c>
      <c r="U222" s="156">
        <v>2</v>
      </c>
      <c r="V222" s="157">
        <v>18.2</v>
      </c>
      <c r="W222" s="157">
        <v>23.11</v>
      </c>
      <c r="X222" s="157">
        <f t="shared" si="10"/>
        <v>46.22</v>
      </c>
      <c r="Y222" s="152"/>
      <c r="Z222" s="152"/>
    </row>
    <row r="223" spans="1:26" s="205" customFormat="1" ht="14.4" hidden="1" customHeight="1" x14ac:dyDescent="0.3">
      <c r="A223" s="261"/>
      <c r="B223" s="300" t="s">
        <v>412</v>
      </c>
      <c r="C223" s="452" t="s">
        <v>132</v>
      </c>
      <c r="D223" s="452"/>
      <c r="E223" s="452"/>
      <c r="F223" s="452"/>
      <c r="G223" s="452"/>
      <c r="H223" s="452"/>
      <c r="I223" s="452"/>
      <c r="J223" s="452"/>
      <c r="K223" s="300" t="s">
        <v>24</v>
      </c>
      <c r="L223" s="301">
        <v>0</v>
      </c>
      <c r="M223" s="302">
        <v>2</v>
      </c>
      <c r="N223" s="303">
        <v>0.27</v>
      </c>
      <c r="O223" s="304">
        <f t="shared" si="0"/>
        <v>0</v>
      </c>
      <c r="P223" s="199"/>
      <c r="Q223" s="200">
        <v>0</v>
      </c>
      <c r="R223" s="200" t="s">
        <v>121</v>
      </c>
      <c r="S223" s="201" t="s">
        <v>132</v>
      </c>
      <c r="T223" s="202" t="s">
        <v>208</v>
      </c>
      <c r="U223" s="203">
        <v>2</v>
      </c>
      <c r="V223" s="204">
        <v>18.73</v>
      </c>
      <c r="W223" s="204">
        <v>23.79</v>
      </c>
      <c r="X223" s="204">
        <f t="shared" si="10"/>
        <v>47.58</v>
      </c>
      <c r="Y223" s="199"/>
      <c r="Z223" s="199"/>
    </row>
    <row r="224" spans="1:26" s="205" customFormat="1" ht="14.4" hidden="1" customHeight="1" x14ac:dyDescent="0.3">
      <c r="A224" s="261"/>
      <c r="B224" s="300" t="s">
        <v>412</v>
      </c>
      <c r="C224" s="452" t="s">
        <v>133</v>
      </c>
      <c r="D224" s="452"/>
      <c r="E224" s="452"/>
      <c r="F224" s="452"/>
      <c r="G224" s="452"/>
      <c r="H224" s="452"/>
      <c r="I224" s="452"/>
      <c r="J224" s="452"/>
      <c r="K224" s="300" t="s">
        <v>24</v>
      </c>
      <c r="L224" s="301">
        <v>0</v>
      </c>
      <c r="M224" s="302">
        <v>2</v>
      </c>
      <c r="N224" s="303">
        <v>0.27</v>
      </c>
      <c r="O224" s="304">
        <f t="shared" si="0"/>
        <v>0</v>
      </c>
      <c r="P224" s="199"/>
      <c r="Q224" s="200">
        <v>0</v>
      </c>
      <c r="R224" s="200" t="s">
        <v>121</v>
      </c>
      <c r="S224" s="201" t="s">
        <v>133</v>
      </c>
      <c r="T224" s="202" t="s">
        <v>208</v>
      </c>
      <c r="U224" s="203">
        <v>2</v>
      </c>
      <c r="V224" s="204">
        <v>134.75</v>
      </c>
      <c r="W224" s="204">
        <v>171.13</v>
      </c>
      <c r="X224" s="204">
        <f t="shared" si="10"/>
        <v>342.26</v>
      </c>
      <c r="Y224" s="199"/>
      <c r="Z224" s="199"/>
    </row>
    <row r="225" spans="1:26" s="182" customFormat="1" ht="14.4" customHeight="1" x14ac:dyDescent="0.3">
      <c r="A225" s="259"/>
      <c r="B225" s="288" t="s">
        <v>433</v>
      </c>
      <c r="C225" s="324" t="s">
        <v>434</v>
      </c>
      <c r="D225" s="324"/>
      <c r="E225" s="324"/>
      <c r="F225" s="324"/>
      <c r="G225" s="324"/>
      <c r="H225" s="324"/>
      <c r="I225" s="324"/>
      <c r="J225" s="324"/>
      <c r="K225" s="269"/>
      <c r="L225" s="270"/>
      <c r="M225" s="271"/>
      <c r="N225" s="272"/>
      <c r="O225" s="270">
        <f>SUM(O227:O267)</f>
        <v>46032.991500000004</v>
      </c>
      <c r="P225" s="177"/>
      <c r="Q225" s="316" t="str">
        <f>B225</f>
        <v>17.0</v>
      </c>
      <c r="R225" s="317"/>
      <c r="S225" s="178" t="str">
        <f>C225</f>
        <v>INSTALAÇÕES ELETRICAS E TELEFONICAS 220V</v>
      </c>
      <c r="T225" s="179"/>
      <c r="U225" s="180"/>
      <c r="V225" s="179"/>
      <c r="W225" s="179"/>
      <c r="X225" s="179"/>
      <c r="Y225" s="177"/>
      <c r="Z225" s="177"/>
    </row>
    <row r="226" spans="1:26" ht="14.4" x14ac:dyDescent="0.3">
      <c r="A226" s="253"/>
      <c r="B226" s="289"/>
      <c r="C226" s="328" t="s">
        <v>134</v>
      </c>
      <c r="D226" s="328"/>
      <c r="E226" s="328"/>
      <c r="F226" s="328"/>
      <c r="G226" s="328"/>
      <c r="H226" s="328"/>
      <c r="I226" s="328"/>
      <c r="J226" s="328"/>
      <c r="K226" s="298"/>
      <c r="L226" s="291"/>
      <c r="M226" s="299"/>
      <c r="N226" s="290"/>
      <c r="O226" s="291"/>
      <c r="P226" s="8"/>
      <c r="Q226" s="326">
        <f>B226</f>
        <v>0</v>
      </c>
      <c r="R226" s="327"/>
      <c r="S226" s="114" t="str">
        <f>C226</f>
        <v>QUADRO DE DISTRIBUIÇÃO</v>
      </c>
      <c r="T226" s="115"/>
      <c r="U226" s="164"/>
      <c r="V226" s="115"/>
      <c r="W226" s="115"/>
      <c r="X226" s="115"/>
      <c r="Y226" s="8"/>
      <c r="Z226" s="8"/>
    </row>
    <row r="227" spans="1:26" s="158" customFormat="1" ht="42" customHeight="1" x14ac:dyDescent="0.3">
      <c r="A227" s="260"/>
      <c r="B227" s="293">
        <v>101875</v>
      </c>
      <c r="C227" s="323" t="s">
        <v>435</v>
      </c>
      <c r="D227" s="323"/>
      <c r="E227" s="323"/>
      <c r="F227" s="323"/>
      <c r="G227" s="323"/>
      <c r="H227" s="323"/>
      <c r="I227" s="323"/>
      <c r="J227" s="323"/>
      <c r="K227" s="293" t="s">
        <v>24</v>
      </c>
      <c r="L227" s="294">
        <v>433.41</v>
      </c>
      <c r="M227" s="295">
        <v>2</v>
      </c>
      <c r="N227" s="296">
        <v>0.27</v>
      </c>
      <c r="O227" s="297">
        <f t="shared" si="0"/>
        <v>1100.8614</v>
      </c>
      <c r="P227" s="152"/>
      <c r="Q227" s="153">
        <v>83463</v>
      </c>
      <c r="R227" s="153" t="s">
        <v>203</v>
      </c>
      <c r="S227" s="154" t="s">
        <v>436</v>
      </c>
      <c r="T227" s="155" t="s">
        <v>208</v>
      </c>
      <c r="U227" s="156">
        <v>2</v>
      </c>
      <c r="V227" s="157">
        <v>199.69</v>
      </c>
      <c r="W227" s="157">
        <v>253.61</v>
      </c>
      <c r="X227" s="157">
        <f t="shared" si="10"/>
        <v>507.22</v>
      </c>
      <c r="Y227" s="152"/>
      <c r="Z227" s="152"/>
    </row>
    <row r="228" spans="1:26" s="158" customFormat="1" ht="30" customHeight="1" x14ac:dyDescent="0.3">
      <c r="A228" s="260"/>
      <c r="B228" s="293">
        <v>101890</v>
      </c>
      <c r="C228" s="323" t="s">
        <v>437</v>
      </c>
      <c r="D228" s="323"/>
      <c r="E228" s="323"/>
      <c r="F228" s="323"/>
      <c r="G228" s="323"/>
      <c r="H228" s="323"/>
      <c r="I228" s="323"/>
      <c r="J228" s="323"/>
      <c r="K228" s="293" t="s">
        <v>24</v>
      </c>
      <c r="L228" s="294">
        <v>15.45</v>
      </c>
      <c r="M228" s="295">
        <v>7</v>
      </c>
      <c r="N228" s="296">
        <v>0.27</v>
      </c>
      <c r="O228" s="297">
        <f t="shared" si="0"/>
        <v>137.35049999999998</v>
      </c>
      <c r="P228" s="152"/>
      <c r="Q228" s="153" t="s">
        <v>438</v>
      </c>
      <c r="R228" s="153" t="s">
        <v>203</v>
      </c>
      <c r="S228" s="154" t="s">
        <v>135</v>
      </c>
      <c r="T228" s="155" t="s">
        <v>208</v>
      </c>
      <c r="U228" s="156">
        <v>7</v>
      </c>
      <c r="V228" s="157">
        <v>10.130000000000001</v>
      </c>
      <c r="W228" s="157">
        <v>12.07</v>
      </c>
      <c r="X228" s="157">
        <f t="shared" si="10"/>
        <v>84.490000000000009</v>
      </c>
      <c r="Y228" s="152"/>
      <c r="Z228" s="152"/>
    </row>
    <row r="229" spans="1:26" s="158" customFormat="1" ht="31.2" customHeight="1" x14ac:dyDescent="0.3">
      <c r="A229" s="260"/>
      <c r="B229" s="293">
        <v>101892</v>
      </c>
      <c r="C229" s="323" t="s">
        <v>440</v>
      </c>
      <c r="D229" s="323"/>
      <c r="E229" s="323"/>
      <c r="F229" s="323"/>
      <c r="G229" s="323"/>
      <c r="H229" s="323"/>
      <c r="I229" s="323"/>
      <c r="J229" s="323"/>
      <c r="K229" s="293" t="s">
        <v>24</v>
      </c>
      <c r="L229" s="294">
        <v>69.099999999999994</v>
      </c>
      <c r="M229" s="295">
        <v>5</v>
      </c>
      <c r="N229" s="296">
        <v>0.27</v>
      </c>
      <c r="O229" s="297">
        <f t="shared" si="0"/>
        <v>438.78499999999997</v>
      </c>
      <c r="P229" s="152"/>
      <c r="Q229" s="153" t="s">
        <v>439</v>
      </c>
      <c r="R229" s="153" t="s">
        <v>203</v>
      </c>
      <c r="S229" s="154" t="s">
        <v>136</v>
      </c>
      <c r="T229" s="155" t="s">
        <v>208</v>
      </c>
      <c r="U229" s="156">
        <v>5</v>
      </c>
      <c r="V229" s="157">
        <v>44.95</v>
      </c>
      <c r="W229" s="157">
        <v>57.09</v>
      </c>
      <c r="X229" s="157">
        <f t="shared" si="10"/>
        <v>285.45000000000005</v>
      </c>
      <c r="Y229" s="152"/>
      <c r="Z229" s="152"/>
    </row>
    <row r="230" spans="1:26" s="158" customFormat="1" ht="29.4" customHeight="1" x14ac:dyDescent="0.3">
      <c r="A230" s="260"/>
      <c r="B230" s="293">
        <v>101892</v>
      </c>
      <c r="C230" s="323" t="s">
        <v>440</v>
      </c>
      <c r="D230" s="323"/>
      <c r="E230" s="323"/>
      <c r="F230" s="323"/>
      <c r="G230" s="323"/>
      <c r="H230" s="323"/>
      <c r="I230" s="323"/>
      <c r="J230" s="323"/>
      <c r="K230" s="293" t="s">
        <v>24</v>
      </c>
      <c r="L230" s="294">
        <v>69.099999999999994</v>
      </c>
      <c r="M230" s="295">
        <v>8</v>
      </c>
      <c r="N230" s="296">
        <v>0.27</v>
      </c>
      <c r="O230" s="297">
        <f t="shared" si="0"/>
        <v>702.05599999999993</v>
      </c>
      <c r="P230" s="152"/>
      <c r="Q230" s="153" t="s">
        <v>439</v>
      </c>
      <c r="R230" s="153" t="s">
        <v>203</v>
      </c>
      <c r="S230" s="154" t="s">
        <v>137</v>
      </c>
      <c r="T230" s="155" t="s">
        <v>208</v>
      </c>
      <c r="U230" s="156">
        <v>8</v>
      </c>
      <c r="V230" s="157">
        <v>44.95</v>
      </c>
      <c r="W230" s="157">
        <v>57.09</v>
      </c>
      <c r="X230" s="157">
        <f t="shared" si="10"/>
        <v>456.72</v>
      </c>
      <c r="Y230" s="152"/>
      <c r="Z230" s="152"/>
    </row>
    <row r="231" spans="1:26" s="158" customFormat="1" ht="29.4" customHeight="1" x14ac:dyDescent="0.3">
      <c r="A231" s="260"/>
      <c r="B231" s="293">
        <v>101896</v>
      </c>
      <c r="C231" s="323" t="s">
        <v>441</v>
      </c>
      <c r="D231" s="323"/>
      <c r="E231" s="323"/>
      <c r="F231" s="323"/>
      <c r="G231" s="323"/>
      <c r="H231" s="323"/>
      <c r="I231" s="323"/>
      <c r="J231" s="323"/>
      <c r="K231" s="293" t="s">
        <v>24</v>
      </c>
      <c r="L231" s="294">
        <v>614.67999999999995</v>
      </c>
      <c r="M231" s="295">
        <v>2</v>
      </c>
      <c r="N231" s="296">
        <v>0.27</v>
      </c>
      <c r="O231" s="297">
        <f t="shared" si="0"/>
        <v>1561.2871999999998</v>
      </c>
      <c r="P231" s="152"/>
      <c r="Q231" s="153" t="s">
        <v>442</v>
      </c>
      <c r="R231" s="153" t="s">
        <v>203</v>
      </c>
      <c r="S231" s="154" t="s">
        <v>138</v>
      </c>
      <c r="T231" s="155" t="s">
        <v>208</v>
      </c>
      <c r="U231" s="156">
        <v>2</v>
      </c>
      <c r="V231" s="157">
        <v>244.92</v>
      </c>
      <c r="W231" s="157">
        <v>311.05</v>
      </c>
      <c r="X231" s="157">
        <f t="shared" si="10"/>
        <v>622.1</v>
      </c>
      <c r="Y231" s="152"/>
      <c r="Z231" s="152"/>
    </row>
    <row r="232" spans="1:26" ht="28.8" customHeight="1" x14ac:dyDescent="0.3">
      <c r="A232" s="253"/>
      <c r="B232" s="293">
        <v>101896</v>
      </c>
      <c r="C232" s="323" t="s">
        <v>441</v>
      </c>
      <c r="D232" s="323"/>
      <c r="E232" s="323"/>
      <c r="F232" s="323"/>
      <c r="G232" s="323"/>
      <c r="H232" s="323"/>
      <c r="I232" s="323"/>
      <c r="J232" s="323"/>
      <c r="K232" s="293" t="s">
        <v>24</v>
      </c>
      <c r="L232" s="294">
        <v>614.67999999999995</v>
      </c>
      <c r="M232" s="276">
        <v>1</v>
      </c>
      <c r="N232" s="296">
        <v>0.27</v>
      </c>
      <c r="O232" s="297">
        <f t="shared" si="0"/>
        <v>780.64359999999988</v>
      </c>
      <c r="P232" s="8"/>
      <c r="Q232" s="153" t="s">
        <v>442</v>
      </c>
      <c r="R232" s="153" t="s">
        <v>203</v>
      </c>
      <c r="S232" s="154" t="s">
        <v>139</v>
      </c>
      <c r="T232" s="155" t="s">
        <v>208</v>
      </c>
      <c r="U232" s="156">
        <v>1</v>
      </c>
      <c r="V232" s="157">
        <v>244.92</v>
      </c>
      <c r="W232" s="157">
        <v>311.05</v>
      </c>
      <c r="X232" s="157">
        <f t="shared" si="10"/>
        <v>311.05</v>
      </c>
      <c r="Y232" s="8"/>
      <c r="Z232" s="8"/>
    </row>
    <row r="233" spans="1:26" s="205" customFormat="1" ht="0.6" hidden="1" customHeight="1" x14ac:dyDescent="0.3">
      <c r="A233" s="261"/>
      <c r="B233" s="300" t="s">
        <v>412</v>
      </c>
      <c r="C233" s="452" t="s">
        <v>140</v>
      </c>
      <c r="D233" s="452"/>
      <c r="E233" s="452"/>
      <c r="F233" s="452"/>
      <c r="G233" s="452"/>
      <c r="H233" s="452"/>
      <c r="I233" s="452"/>
      <c r="J233" s="452"/>
      <c r="K233" s="300" t="s">
        <v>24</v>
      </c>
      <c r="L233" s="301"/>
      <c r="M233" s="302">
        <v>1</v>
      </c>
      <c r="N233" s="303">
        <v>0.27</v>
      </c>
      <c r="O233" s="304">
        <f t="shared" si="0"/>
        <v>0</v>
      </c>
      <c r="P233" s="199"/>
      <c r="Q233" s="200">
        <v>0</v>
      </c>
      <c r="R233" s="200" t="s">
        <v>121</v>
      </c>
      <c r="S233" s="201" t="s">
        <v>140</v>
      </c>
      <c r="T233" s="202" t="s">
        <v>208</v>
      </c>
      <c r="U233" s="203">
        <v>1</v>
      </c>
      <c r="V233" s="204">
        <v>140.13999999999999</v>
      </c>
      <c r="W233" s="204">
        <v>177.98</v>
      </c>
      <c r="X233" s="204">
        <f t="shared" si="10"/>
        <v>177.98</v>
      </c>
      <c r="Y233" s="199"/>
      <c r="Z233" s="199"/>
    </row>
    <row r="234" spans="1:26" ht="14.4" customHeight="1" x14ac:dyDescent="0.3">
      <c r="A234" s="253"/>
      <c r="B234" s="289"/>
      <c r="C234" s="328" t="s">
        <v>443</v>
      </c>
      <c r="D234" s="328"/>
      <c r="E234" s="328"/>
      <c r="F234" s="328"/>
      <c r="G234" s="328"/>
      <c r="H234" s="328"/>
      <c r="I234" s="328"/>
      <c r="J234" s="328"/>
      <c r="K234" s="298"/>
      <c r="L234" s="291"/>
      <c r="M234" s="299"/>
      <c r="N234" s="290"/>
      <c r="O234" s="291"/>
      <c r="P234" s="8"/>
      <c r="Q234" s="326">
        <f>B234</f>
        <v>0</v>
      </c>
      <c r="R234" s="327"/>
      <c r="S234" s="114" t="str">
        <f>C234</f>
        <v>ELETRODUTOS E ACESSORIOS</v>
      </c>
      <c r="T234" s="115"/>
      <c r="U234" s="164"/>
      <c r="V234" s="115"/>
      <c r="W234" s="115"/>
      <c r="X234" s="115"/>
      <c r="Y234" s="8"/>
      <c r="Z234" s="8"/>
    </row>
    <row r="235" spans="1:26" s="158" customFormat="1" ht="30" customHeight="1" x14ac:dyDescent="0.3">
      <c r="A235" s="260"/>
      <c r="B235" s="293">
        <v>91834</v>
      </c>
      <c r="C235" s="323" t="s">
        <v>444</v>
      </c>
      <c r="D235" s="323"/>
      <c r="E235" s="323"/>
      <c r="F235" s="323"/>
      <c r="G235" s="323"/>
      <c r="H235" s="323"/>
      <c r="I235" s="323"/>
      <c r="J235" s="323"/>
      <c r="K235" s="293" t="s">
        <v>57</v>
      </c>
      <c r="L235" s="294">
        <v>21.17</v>
      </c>
      <c r="M235" s="295">
        <v>28</v>
      </c>
      <c r="N235" s="296">
        <v>0.27</v>
      </c>
      <c r="O235" s="297">
        <f t="shared" si="0"/>
        <v>752.80520000000013</v>
      </c>
      <c r="P235" s="152"/>
      <c r="Q235" s="153">
        <v>72935</v>
      </c>
      <c r="R235" s="153" t="s">
        <v>203</v>
      </c>
      <c r="S235" s="154" t="s">
        <v>141</v>
      </c>
      <c r="T235" s="155" t="s">
        <v>57</v>
      </c>
      <c r="U235" s="156">
        <v>28</v>
      </c>
      <c r="V235" s="157">
        <v>6.88</v>
      </c>
      <c r="W235" s="157">
        <v>8.74</v>
      </c>
      <c r="X235" s="157">
        <f t="shared" si="10"/>
        <v>244.72</v>
      </c>
      <c r="Y235" s="152"/>
      <c r="Z235" s="152"/>
    </row>
    <row r="236" spans="1:26" s="158" customFormat="1" ht="29.4" customHeight="1" x14ac:dyDescent="0.3">
      <c r="A236" s="260"/>
      <c r="B236" s="293">
        <v>91837</v>
      </c>
      <c r="C236" s="323" t="s">
        <v>445</v>
      </c>
      <c r="D236" s="323"/>
      <c r="E236" s="323"/>
      <c r="F236" s="323"/>
      <c r="G236" s="323"/>
      <c r="H236" s="323"/>
      <c r="I236" s="323"/>
      <c r="J236" s="323"/>
      <c r="K236" s="293" t="s">
        <v>57</v>
      </c>
      <c r="L236" s="294">
        <v>27.06</v>
      </c>
      <c r="M236" s="295">
        <v>18</v>
      </c>
      <c r="N236" s="296">
        <v>0.27</v>
      </c>
      <c r="O236" s="297">
        <f t="shared" si="0"/>
        <v>618.59159999999997</v>
      </c>
      <c r="P236" s="152"/>
      <c r="Q236" s="153">
        <v>72936</v>
      </c>
      <c r="R236" s="153" t="s">
        <v>203</v>
      </c>
      <c r="S236" s="154" t="s">
        <v>142</v>
      </c>
      <c r="T236" s="155" t="s">
        <v>57</v>
      </c>
      <c r="U236" s="156">
        <v>18</v>
      </c>
      <c r="V236" s="157">
        <v>9.4600000000000009</v>
      </c>
      <c r="W236" s="157">
        <v>12.01</v>
      </c>
      <c r="X236" s="157">
        <f t="shared" si="10"/>
        <v>216.18</v>
      </c>
      <c r="Y236" s="152"/>
      <c r="Z236" s="152"/>
    </row>
    <row r="237" spans="1:26" s="158" customFormat="1" ht="29.4" customHeight="1" x14ac:dyDescent="0.3">
      <c r="A237" s="260"/>
      <c r="B237" s="293">
        <v>93008</v>
      </c>
      <c r="C237" s="323" t="s">
        <v>446</v>
      </c>
      <c r="D237" s="323"/>
      <c r="E237" s="323"/>
      <c r="F237" s="323"/>
      <c r="G237" s="323"/>
      <c r="H237" s="323"/>
      <c r="I237" s="323"/>
      <c r="J237" s="323"/>
      <c r="K237" s="293" t="s">
        <v>57</v>
      </c>
      <c r="L237" s="294">
        <v>19.38</v>
      </c>
      <c r="M237" s="295">
        <v>18</v>
      </c>
      <c r="N237" s="296">
        <v>0.27</v>
      </c>
      <c r="O237" s="297">
        <f t="shared" si="0"/>
        <v>443.02679999999998</v>
      </c>
      <c r="P237" s="152"/>
      <c r="Q237" s="153">
        <v>55865</v>
      </c>
      <c r="R237" s="153" t="s">
        <v>203</v>
      </c>
      <c r="S237" s="154" t="s">
        <v>143</v>
      </c>
      <c r="T237" s="155" t="s">
        <v>57</v>
      </c>
      <c r="U237" s="156">
        <v>18</v>
      </c>
      <c r="V237" s="157">
        <v>22.31</v>
      </c>
      <c r="W237" s="157">
        <v>28.33</v>
      </c>
      <c r="X237" s="157">
        <f t="shared" si="10"/>
        <v>509.93999999999994</v>
      </c>
      <c r="Y237" s="152"/>
      <c r="Z237" s="152"/>
    </row>
    <row r="238" spans="1:26" s="158" customFormat="1" ht="31.2" customHeight="1" x14ac:dyDescent="0.3">
      <c r="A238" s="260"/>
      <c r="B238" s="293">
        <v>91863</v>
      </c>
      <c r="C238" s="323" t="s">
        <v>447</v>
      </c>
      <c r="D238" s="323"/>
      <c r="E238" s="323"/>
      <c r="F238" s="323"/>
      <c r="G238" s="323"/>
      <c r="H238" s="323"/>
      <c r="I238" s="323"/>
      <c r="J238" s="323"/>
      <c r="K238" s="293" t="s">
        <v>57</v>
      </c>
      <c r="L238" s="294">
        <v>13.45</v>
      </c>
      <c r="M238" s="295">
        <v>82</v>
      </c>
      <c r="N238" s="296">
        <v>0.27</v>
      </c>
      <c r="O238" s="297">
        <f t="shared" si="0"/>
        <v>1400.6829999999998</v>
      </c>
      <c r="P238" s="152"/>
      <c r="Q238" s="153">
        <v>72308</v>
      </c>
      <c r="R238" s="153" t="s">
        <v>203</v>
      </c>
      <c r="S238" s="154" t="s">
        <v>144</v>
      </c>
      <c r="T238" s="155" t="s">
        <v>57</v>
      </c>
      <c r="U238" s="156">
        <v>82</v>
      </c>
      <c r="V238" s="157">
        <v>24.93</v>
      </c>
      <c r="W238" s="157">
        <v>31.66</v>
      </c>
      <c r="X238" s="157">
        <f t="shared" si="10"/>
        <v>2596.12</v>
      </c>
      <c r="Y238" s="152"/>
      <c r="Z238" s="152"/>
    </row>
    <row r="239" spans="1:26" s="158" customFormat="1" ht="28.2" customHeight="1" x14ac:dyDescent="0.3">
      <c r="A239" s="260"/>
      <c r="B239" s="293">
        <v>91864</v>
      </c>
      <c r="C239" s="323" t="s">
        <v>448</v>
      </c>
      <c r="D239" s="323"/>
      <c r="E239" s="323"/>
      <c r="F239" s="323"/>
      <c r="G239" s="323"/>
      <c r="H239" s="323"/>
      <c r="I239" s="323"/>
      <c r="J239" s="323"/>
      <c r="K239" s="293" t="s">
        <v>57</v>
      </c>
      <c r="L239" s="294">
        <v>17.420000000000002</v>
      </c>
      <c r="M239" s="295">
        <v>13</v>
      </c>
      <c r="N239" s="296">
        <v>0.27</v>
      </c>
      <c r="O239" s="297">
        <f t="shared" si="0"/>
        <v>287.60420000000005</v>
      </c>
      <c r="P239" s="152"/>
      <c r="Q239" s="153">
        <v>72309</v>
      </c>
      <c r="R239" s="153" t="s">
        <v>203</v>
      </c>
      <c r="S239" s="154" t="s">
        <v>145</v>
      </c>
      <c r="T239" s="155" t="s">
        <v>57</v>
      </c>
      <c r="U239" s="156">
        <v>13</v>
      </c>
      <c r="V239" s="157">
        <v>26.45</v>
      </c>
      <c r="W239" s="157">
        <v>33.590000000000003</v>
      </c>
      <c r="X239" s="157">
        <f t="shared" si="10"/>
        <v>436.67000000000007</v>
      </c>
      <c r="Y239" s="152"/>
      <c r="Z239" s="152"/>
    </row>
    <row r="240" spans="1:26" s="158" customFormat="1" ht="28.8" customHeight="1" x14ac:dyDescent="0.3">
      <c r="A240" s="260"/>
      <c r="B240" s="293">
        <v>93008</v>
      </c>
      <c r="C240" s="323" t="s">
        <v>446</v>
      </c>
      <c r="D240" s="323"/>
      <c r="E240" s="323"/>
      <c r="F240" s="323"/>
      <c r="G240" s="323"/>
      <c r="H240" s="323"/>
      <c r="I240" s="323"/>
      <c r="J240" s="323"/>
      <c r="K240" s="293" t="s">
        <v>57</v>
      </c>
      <c r="L240" s="294">
        <v>19.38</v>
      </c>
      <c r="M240" s="295">
        <v>30</v>
      </c>
      <c r="N240" s="296">
        <v>0.27</v>
      </c>
      <c r="O240" s="297">
        <f t="shared" si="0"/>
        <v>738.37800000000004</v>
      </c>
      <c r="P240" s="152"/>
      <c r="Q240" s="153">
        <v>72310</v>
      </c>
      <c r="R240" s="153" t="s">
        <v>203</v>
      </c>
      <c r="S240" s="154" t="s">
        <v>146</v>
      </c>
      <c r="T240" s="155" t="s">
        <v>57</v>
      </c>
      <c r="U240" s="156">
        <v>30</v>
      </c>
      <c r="V240" s="157">
        <v>45.32</v>
      </c>
      <c r="W240" s="157">
        <v>57.56</v>
      </c>
      <c r="X240" s="157">
        <f t="shared" si="10"/>
        <v>1726.8000000000002</v>
      </c>
      <c r="Y240" s="152"/>
      <c r="Z240" s="152"/>
    </row>
    <row r="241" spans="1:26" s="158" customFormat="1" ht="29.4" customHeight="1" x14ac:dyDescent="0.3">
      <c r="A241" s="260"/>
      <c r="B241" s="293">
        <v>91939</v>
      </c>
      <c r="C241" s="323" t="s">
        <v>449</v>
      </c>
      <c r="D241" s="323"/>
      <c r="E241" s="323"/>
      <c r="F241" s="323"/>
      <c r="G241" s="323"/>
      <c r="H241" s="323"/>
      <c r="I241" s="323"/>
      <c r="J241" s="323"/>
      <c r="K241" s="293" t="s">
        <v>24</v>
      </c>
      <c r="L241" s="294">
        <v>33.99</v>
      </c>
      <c r="M241" s="295">
        <v>16</v>
      </c>
      <c r="N241" s="296">
        <v>0.27</v>
      </c>
      <c r="O241" s="297">
        <f t="shared" si="0"/>
        <v>690.67680000000007</v>
      </c>
      <c r="P241" s="152"/>
      <c r="Q241" s="153">
        <v>83387</v>
      </c>
      <c r="R241" s="153" t="s">
        <v>203</v>
      </c>
      <c r="S241" s="154" t="s">
        <v>147</v>
      </c>
      <c r="T241" s="155" t="s">
        <v>208</v>
      </c>
      <c r="U241" s="156">
        <v>16</v>
      </c>
      <c r="V241" s="157">
        <v>6.96</v>
      </c>
      <c r="W241" s="157">
        <v>8.84</v>
      </c>
      <c r="X241" s="157">
        <f t="shared" si="10"/>
        <v>141.44</v>
      </c>
      <c r="Y241" s="152"/>
      <c r="Z241" s="152"/>
    </row>
    <row r="242" spans="1:26" s="158" customFormat="1" ht="28.8" customHeight="1" x14ac:dyDescent="0.3">
      <c r="A242" s="260"/>
      <c r="B242" s="293">
        <v>91942</v>
      </c>
      <c r="C242" s="323" t="s">
        <v>450</v>
      </c>
      <c r="D242" s="323"/>
      <c r="E242" s="323"/>
      <c r="F242" s="323"/>
      <c r="G242" s="323"/>
      <c r="H242" s="323"/>
      <c r="I242" s="323"/>
      <c r="J242" s="323"/>
      <c r="K242" s="293" t="s">
        <v>24</v>
      </c>
      <c r="L242" s="294">
        <v>48.2</v>
      </c>
      <c r="M242" s="295">
        <v>7</v>
      </c>
      <c r="N242" s="296">
        <v>0.27</v>
      </c>
      <c r="O242" s="297">
        <f t="shared" si="0"/>
        <v>428.49800000000005</v>
      </c>
      <c r="P242" s="152"/>
      <c r="Q242" s="153">
        <v>83438</v>
      </c>
      <c r="R242" s="153" t="s">
        <v>203</v>
      </c>
      <c r="S242" s="154" t="s">
        <v>451</v>
      </c>
      <c r="T242" s="155" t="s">
        <v>208</v>
      </c>
      <c r="U242" s="156">
        <v>7</v>
      </c>
      <c r="V242" s="157">
        <v>6.68</v>
      </c>
      <c r="W242" s="157">
        <v>8.48</v>
      </c>
      <c r="X242" s="157">
        <f t="shared" si="10"/>
        <v>59.36</v>
      </c>
      <c r="Y242" s="152"/>
      <c r="Z242" s="152"/>
    </row>
    <row r="243" spans="1:26" s="158" customFormat="1" ht="27" customHeight="1" x14ac:dyDescent="0.3">
      <c r="A243" s="260"/>
      <c r="B243" s="293">
        <v>95795</v>
      </c>
      <c r="C243" s="323" t="s">
        <v>452</v>
      </c>
      <c r="D243" s="323"/>
      <c r="E243" s="323"/>
      <c r="F243" s="323"/>
      <c r="G243" s="323"/>
      <c r="H243" s="323"/>
      <c r="I243" s="323"/>
      <c r="J243" s="323"/>
      <c r="K243" s="293" t="s">
        <v>24</v>
      </c>
      <c r="L243" s="294">
        <v>44.82</v>
      </c>
      <c r="M243" s="295">
        <v>5</v>
      </c>
      <c r="N243" s="296">
        <v>0.27</v>
      </c>
      <c r="O243" s="297">
        <f t="shared" si="0"/>
        <v>284.60700000000003</v>
      </c>
      <c r="P243" s="152"/>
      <c r="Q243" s="153" t="s">
        <v>453</v>
      </c>
      <c r="R243" s="153" t="s">
        <v>203</v>
      </c>
      <c r="S243" s="154" t="s">
        <v>148</v>
      </c>
      <c r="T243" s="155" t="s">
        <v>208</v>
      </c>
      <c r="U243" s="156">
        <v>5</v>
      </c>
      <c r="V243" s="157">
        <v>12.36</v>
      </c>
      <c r="W243" s="157">
        <v>15.7</v>
      </c>
      <c r="X243" s="157">
        <f t="shared" si="10"/>
        <v>78.5</v>
      </c>
      <c r="Y243" s="152"/>
      <c r="Z243" s="152"/>
    </row>
    <row r="244" spans="1:26" s="158" customFormat="1" ht="28.8" customHeight="1" x14ac:dyDescent="0.3">
      <c r="A244" s="260"/>
      <c r="B244" s="293">
        <v>95808</v>
      </c>
      <c r="C244" s="323" t="s">
        <v>454</v>
      </c>
      <c r="D244" s="323"/>
      <c r="E244" s="323"/>
      <c r="F244" s="323"/>
      <c r="G244" s="323"/>
      <c r="H244" s="323"/>
      <c r="I244" s="323"/>
      <c r="J244" s="323"/>
      <c r="K244" s="293" t="s">
        <v>24</v>
      </c>
      <c r="L244" s="294">
        <v>27.34</v>
      </c>
      <c r="M244" s="295">
        <v>5</v>
      </c>
      <c r="N244" s="296">
        <v>0.27</v>
      </c>
      <c r="O244" s="297">
        <f t="shared" si="0"/>
        <v>173.60900000000001</v>
      </c>
      <c r="P244" s="152"/>
      <c r="Q244" s="153" t="s">
        <v>455</v>
      </c>
      <c r="R244" s="153" t="s">
        <v>203</v>
      </c>
      <c r="S244" s="154" t="s">
        <v>149</v>
      </c>
      <c r="T244" s="155" t="s">
        <v>208</v>
      </c>
      <c r="U244" s="156">
        <v>5</v>
      </c>
      <c r="V244" s="157">
        <v>10.99</v>
      </c>
      <c r="W244" s="157">
        <v>13.96</v>
      </c>
      <c r="X244" s="157">
        <f t="shared" si="10"/>
        <v>69.800000000000011</v>
      </c>
      <c r="Y244" s="152"/>
      <c r="Z244" s="152"/>
    </row>
    <row r="245" spans="1:26" s="158" customFormat="1" ht="31.8" customHeight="1" x14ac:dyDescent="0.3">
      <c r="A245" s="260"/>
      <c r="B245" s="293">
        <v>104404</v>
      </c>
      <c r="C245" s="323" t="s">
        <v>456</v>
      </c>
      <c r="D245" s="323"/>
      <c r="E245" s="323"/>
      <c r="F245" s="323"/>
      <c r="G245" s="323"/>
      <c r="H245" s="323"/>
      <c r="I245" s="323"/>
      <c r="J245" s="323"/>
      <c r="K245" s="293" t="s">
        <v>24</v>
      </c>
      <c r="L245" s="294">
        <v>30.22</v>
      </c>
      <c r="M245" s="295">
        <v>4</v>
      </c>
      <c r="N245" s="296">
        <v>0.27</v>
      </c>
      <c r="O245" s="297">
        <f t="shared" si="0"/>
        <v>153.51759999999999</v>
      </c>
      <c r="P245" s="152"/>
      <c r="Q245" s="153">
        <v>12026</v>
      </c>
      <c r="R245" s="153" t="s">
        <v>203</v>
      </c>
      <c r="S245" s="154" t="s">
        <v>150</v>
      </c>
      <c r="T245" s="155" t="s">
        <v>208</v>
      </c>
      <c r="U245" s="156">
        <v>4</v>
      </c>
      <c r="V245" s="157">
        <v>15.26</v>
      </c>
      <c r="W245" s="157">
        <v>19.38</v>
      </c>
      <c r="X245" s="157">
        <f t="shared" si="10"/>
        <v>77.52</v>
      </c>
      <c r="Y245" s="152"/>
      <c r="Z245" s="152"/>
    </row>
    <row r="246" spans="1:26" s="158" customFormat="1" ht="27" customHeight="1" x14ac:dyDescent="0.3">
      <c r="A246" s="260"/>
      <c r="B246" s="293">
        <v>95801</v>
      </c>
      <c r="C246" s="323" t="s">
        <v>457</v>
      </c>
      <c r="D246" s="323"/>
      <c r="E246" s="323"/>
      <c r="F246" s="323"/>
      <c r="G246" s="323"/>
      <c r="H246" s="323"/>
      <c r="I246" s="323"/>
      <c r="J246" s="323"/>
      <c r="K246" s="293" t="s">
        <v>24</v>
      </c>
      <c r="L246" s="294">
        <v>54.33</v>
      </c>
      <c r="M246" s="295">
        <v>1</v>
      </c>
      <c r="N246" s="296">
        <v>0.27</v>
      </c>
      <c r="O246" s="297">
        <f t="shared" si="0"/>
        <v>68.999099999999999</v>
      </c>
      <c r="P246" s="152"/>
      <c r="Q246" s="153">
        <v>12029</v>
      </c>
      <c r="R246" s="153" t="s">
        <v>203</v>
      </c>
      <c r="S246" s="154" t="s">
        <v>151</v>
      </c>
      <c r="T246" s="155" t="s">
        <v>208</v>
      </c>
      <c r="U246" s="156">
        <v>1</v>
      </c>
      <c r="V246" s="157">
        <v>15.62</v>
      </c>
      <c r="W246" s="157">
        <v>19.84</v>
      </c>
      <c r="X246" s="157">
        <f t="shared" si="10"/>
        <v>19.84</v>
      </c>
      <c r="Y246" s="152"/>
      <c r="Z246" s="152"/>
    </row>
    <row r="247" spans="1:26" s="205" customFormat="1" ht="14.4" hidden="1" customHeight="1" x14ac:dyDescent="0.3">
      <c r="A247" s="261"/>
      <c r="B247" s="300" t="s">
        <v>412</v>
      </c>
      <c r="C247" s="452" t="s">
        <v>152</v>
      </c>
      <c r="D247" s="452"/>
      <c r="E247" s="452"/>
      <c r="F247" s="452"/>
      <c r="G247" s="452"/>
      <c r="H247" s="452"/>
      <c r="I247" s="452"/>
      <c r="J247" s="452"/>
      <c r="K247" s="300" t="s">
        <v>24</v>
      </c>
      <c r="L247" s="301"/>
      <c r="M247" s="302">
        <v>50</v>
      </c>
      <c r="N247" s="303">
        <v>0.27</v>
      </c>
      <c r="O247" s="304">
        <f t="shared" si="0"/>
        <v>0</v>
      </c>
      <c r="P247" s="199"/>
      <c r="Q247" s="200">
        <v>400</v>
      </c>
      <c r="R247" s="200" t="s">
        <v>203</v>
      </c>
      <c r="S247" s="201" t="s">
        <v>152</v>
      </c>
      <c r="T247" s="202" t="s">
        <v>208</v>
      </c>
      <c r="U247" s="203">
        <v>50</v>
      </c>
      <c r="V247" s="204">
        <v>0.52</v>
      </c>
      <c r="W247" s="204">
        <v>0.66</v>
      </c>
      <c r="X247" s="204">
        <f t="shared" si="10"/>
        <v>33</v>
      </c>
      <c r="Y247" s="199"/>
      <c r="Z247" s="199"/>
    </row>
    <row r="248" spans="1:26" s="205" customFormat="1" ht="14.4" hidden="1" customHeight="1" x14ac:dyDescent="0.3">
      <c r="A248" s="261"/>
      <c r="B248" s="300" t="s">
        <v>412</v>
      </c>
      <c r="C248" s="452" t="s">
        <v>153</v>
      </c>
      <c r="D248" s="452"/>
      <c r="E248" s="452"/>
      <c r="F248" s="452"/>
      <c r="G248" s="452"/>
      <c r="H248" s="452"/>
      <c r="I248" s="452"/>
      <c r="J248" s="452"/>
      <c r="K248" s="300" t="s">
        <v>24</v>
      </c>
      <c r="L248" s="301"/>
      <c r="M248" s="302">
        <v>4</v>
      </c>
      <c r="N248" s="303">
        <v>0.27</v>
      </c>
      <c r="O248" s="304">
        <f t="shared" si="0"/>
        <v>0</v>
      </c>
      <c r="P248" s="199"/>
      <c r="Q248" s="200">
        <v>392</v>
      </c>
      <c r="R248" s="200" t="s">
        <v>203</v>
      </c>
      <c r="S248" s="201" t="s">
        <v>153</v>
      </c>
      <c r="T248" s="202" t="s">
        <v>208</v>
      </c>
      <c r="U248" s="203">
        <v>4</v>
      </c>
      <c r="V248" s="204">
        <v>0.38</v>
      </c>
      <c r="W248" s="204">
        <v>0.48</v>
      </c>
      <c r="X248" s="204">
        <f t="shared" si="10"/>
        <v>1.92</v>
      </c>
      <c r="Y248" s="199"/>
      <c r="Z248" s="199"/>
    </row>
    <row r="249" spans="1:26" s="205" customFormat="1" ht="14.4" hidden="1" customHeight="1" x14ac:dyDescent="0.3">
      <c r="A249" s="261"/>
      <c r="B249" s="300" t="s">
        <v>412</v>
      </c>
      <c r="C249" s="452" t="s">
        <v>154</v>
      </c>
      <c r="D249" s="452"/>
      <c r="E249" s="452"/>
      <c r="F249" s="452"/>
      <c r="G249" s="452"/>
      <c r="H249" s="452"/>
      <c r="I249" s="452"/>
      <c r="J249" s="452"/>
      <c r="K249" s="300" t="s">
        <v>24</v>
      </c>
      <c r="L249" s="301"/>
      <c r="M249" s="302">
        <v>4</v>
      </c>
      <c r="N249" s="303">
        <v>0.27</v>
      </c>
      <c r="O249" s="304">
        <f t="shared" si="0"/>
        <v>0</v>
      </c>
      <c r="P249" s="199"/>
      <c r="Q249" s="200">
        <v>394</v>
      </c>
      <c r="R249" s="200" t="s">
        <v>203</v>
      </c>
      <c r="S249" s="201" t="s">
        <v>154</v>
      </c>
      <c r="T249" s="202" t="s">
        <v>208</v>
      </c>
      <c r="U249" s="203">
        <v>4</v>
      </c>
      <c r="V249" s="204">
        <v>0.73</v>
      </c>
      <c r="W249" s="204">
        <v>0.93</v>
      </c>
      <c r="X249" s="204">
        <f t="shared" si="10"/>
        <v>3.72</v>
      </c>
      <c r="Y249" s="199"/>
      <c r="Z249" s="199"/>
    </row>
    <row r="250" spans="1:26" s="205" customFormat="1" ht="14.4" hidden="1" customHeight="1" x14ac:dyDescent="0.3">
      <c r="A250" s="261"/>
      <c r="B250" s="300" t="s">
        <v>412</v>
      </c>
      <c r="C250" s="452" t="s">
        <v>155</v>
      </c>
      <c r="D250" s="452"/>
      <c r="E250" s="452"/>
      <c r="F250" s="452"/>
      <c r="G250" s="452"/>
      <c r="H250" s="452"/>
      <c r="I250" s="452"/>
      <c r="J250" s="452"/>
      <c r="K250" s="300" t="s">
        <v>24</v>
      </c>
      <c r="L250" s="301"/>
      <c r="M250" s="302">
        <v>15</v>
      </c>
      <c r="N250" s="303">
        <v>0.27</v>
      </c>
      <c r="O250" s="304">
        <f t="shared" si="0"/>
        <v>0</v>
      </c>
      <c r="P250" s="199"/>
      <c r="Q250" s="200">
        <v>72618</v>
      </c>
      <c r="R250" s="200" t="s">
        <v>203</v>
      </c>
      <c r="S250" s="201" t="s">
        <v>155</v>
      </c>
      <c r="T250" s="202" t="s">
        <v>208</v>
      </c>
      <c r="U250" s="203">
        <v>15</v>
      </c>
      <c r="V250" s="204">
        <v>13.27</v>
      </c>
      <c r="W250" s="204">
        <v>16.850000000000001</v>
      </c>
      <c r="X250" s="204">
        <f t="shared" si="10"/>
        <v>252.75000000000003</v>
      </c>
      <c r="Y250" s="199"/>
      <c r="Z250" s="199"/>
    </row>
    <row r="251" spans="1:26" s="205" customFormat="1" ht="14.4" hidden="1" x14ac:dyDescent="0.3">
      <c r="A251" s="261"/>
      <c r="B251" s="300" t="s">
        <v>412</v>
      </c>
      <c r="C251" s="452" t="s">
        <v>458</v>
      </c>
      <c r="D251" s="452"/>
      <c r="E251" s="452"/>
      <c r="F251" s="452"/>
      <c r="G251" s="452"/>
      <c r="H251" s="452"/>
      <c r="I251" s="452"/>
      <c r="J251" s="452"/>
      <c r="K251" s="300" t="s">
        <v>24</v>
      </c>
      <c r="L251" s="301"/>
      <c r="M251" s="302">
        <v>2</v>
      </c>
      <c r="N251" s="303">
        <v>0.27</v>
      </c>
      <c r="O251" s="304">
        <f t="shared" si="0"/>
        <v>0</v>
      </c>
      <c r="P251" s="199"/>
      <c r="Q251" s="200">
        <v>72613</v>
      </c>
      <c r="R251" s="200" t="s">
        <v>203</v>
      </c>
      <c r="S251" s="201" t="s">
        <v>458</v>
      </c>
      <c r="T251" s="202" t="s">
        <v>208</v>
      </c>
      <c r="U251" s="203">
        <v>2</v>
      </c>
      <c r="V251" s="204">
        <v>16.2</v>
      </c>
      <c r="W251" s="204">
        <v>20.57</v>
      </c>
      <c r="X251" s="204">
        <f t="shared" si="10"/>
        <v>41.14</v>
      </c>
      <c r="Y251" s="199"/>
      <c r="Z251" s="199"/>
    </row>
    <row r="252" spans="1:26" s="205" customFormat="1" ht="14.4" hidden="1" customHeight="1" x14ac:dyDescent="0.3">
      <c r="A252" s="261"/>
      <c r="B252" s="300" t="s">
        <v>412</v>
      </c>
      <c r="C252" s="452" t="s">
        <v>156</v>
      </c>
      <c r="D252" s="452"/>
      <c r="E252" s="452"/>
      <c r="F252" s="452"/>
      <c r="G252" s="452"/>
      <c r="H252" s="452"/>
      <c r="I252" s="452"/>
      <c r="J252" s="452"/>
      <c r="K252" s="300" t="s">
        <v>24</v>
      </c>
      <c r="L252" s="301"/>
      <c r="M252" s="302">
        <v>1</v>
      </c>
      <c r="N252" s="303">
        <v>0.27</v>
      </c>
      <c r="O252" s="304">
        <f t="shared" si="0"/>
        <v>0</v>
      </c>
      <c r="P252" s="199"/>
      <c r="Q252" s="200">
        <v>72611</v>
      </c>
      <c r="R252" s="200" t="s">
        <v>203</v>
      </c>
      <c r="S252" s="201" t="s">
        <v>156</v>
      </c>
      <c r="T252" s="202" t="s">
        <v>208</v>
      </c>
      <c r="U252" s="203">
        <v>1</v>
      </c>
      <c r="V252" s="204">
        <v>23.91</v>
      </c>
      <c r="W252" s="204">
        <v>30.37</v>
      </c>
      <c r="X252" s="204">
        <f t="shared" si="10"/>
        <v>30.37</v>
      </c>
      <c r="Y252" s="199"/>
      <c r="Z252" s="199"/>
    </row>
    <row r="253" spans="1:26" s="205" customFormat="1" ht="14.4" hidden="1" customHeight="1" x14ac:dyDescent="0.3">
      <c r="A253" s="261"/>
      <c r="B253" s="300" t="s">
        <v>412</v>
      </c>
      <c r="C253" s="452" t="s">
        <v>157</v>
      </c>
      <c r="D253" s="452"/>
      <c r="E253" s="452"/>
      <c r="F253" s="452"/>
      <c r="G253" s="452"/>
      <c r="H253" s="452"/>
      <c r="I253" s="452"/>
      <c r="J253" s="452"/>
      <c r="K253" s="300" t="s">
        <v>24</v>
      </c>
      <c r="L253" s="301"/>
      <c r="M253" s="302">
        <v>15</v>
      </c>
      <c r="N253" s="303">
        <v>0.27</v>
      </c>
      <c r="O253" s="304">
        <f t="shared" si="0"/>
        <v>0</v>
      </c>
      <c r="P253" s="199"/>
      <c r="Q253" s="200">
        <v>73542</v>
      </c>
      <c r="R253" s="200" t="s">
        <v>203</v>
      </c>
      <c r="S253" s="201" t="s">
        <v>157</v>
      </c>
      <c r="T253" s="202" t="s">
        <v>208</v>
      </c>
      <c r="U253" s="203">
        <v>15</v>
      </c>
      <c r="V253" s="204">
        <v>0.88</v>
      </c>
      <c r="W253" s="204">
        <v>1.1200000000000001</v>
      </c>
      <c r="X253" s="204">
        <f t="shared" si="10"/>
        <v>16.8</v>
      </c>
      <c r="Y253" s="199"/>
      <c r="Z253" s="199"/>
    </row>
    <row r="254" spans="1:26" s="205" customFormat="1" ht="14.4" hidden="1" customHeight="1" x14ac:dyDescent="0.3">
      <c r="A254" s="261"/>
      <c r="B254" s="300" t="s">
        <v>412</v>
      </c>
      <c r="C254" s="452" t="s">
        <v>159</v>
      </c>
      <c r="D254" s="452"/>
      <c r="E254" s="452"/>
      <c r="F254" s="452"/>
      <c r="G254" s="452"/>
      <c r="H254" s="452"/>
      <c r="I254" s="452"/>
      <c r="J254" s="452"/>
      <c r="K254" s="300" t="s">
        <v>24</v>
      </c>
      <c r="L254" s="301"/>
      <c r="M254" s="302">
        <v>2</v>
      </c>
      <c r="N254" s="303">
        <v>0.27</v>
      </c>
      <c r="O254" s="304">
        <f t="shared" si="0"/>
        <v>0</v>
      </c>
      <c r="P254" s="199"/>
      <c r="Q254" s="200">
        <v>84158</v>
      </c>
      <c r="R254" s="200" t="s">
        <v>203</v>
      </c>
      <c r="S254" s="201" t="s">
        <v>159</v>
      </c>
      <c r="T254" s="202" t="s">
        <v>208</v>
      </c>
      <c r="U254" s="203">
        <v>2</v>
      </c>
      <c r="V254" s="204">
        <v>1.1599999999999999</v>
      </c>
      <c r="W254" s="204">
        <v>1.47</v>
      </c>
      <c r="X254" s="204">
        <f t="shared" si="10"/>
        <v>2.94</v>
      </c>
      <c r="Y254" s="199"/>
      <c r="Z254" s="199"/>
    </row>
    <row r="255" spans="1:26" s="205" customFormat="1" ht="14.4" hidden="1" customHeight="1" x14ac:dyDescent="0.3">
      <c r="A255" s="261"/>
      <c r="B255" s="300" t="s">
        <v>412</v>
      </c>
      <c r="C255" s="452" t="s">
        <v>160</v>
      </c>
      <c r="D255" s="452"/>
      <c r="E255" s="452"/>
      <c r="F255" s="452"/>
      <c r="G255" s="452"/>
      <c r="H255" s="452"/>
      <c r="I255" s="452"/>
      <c r="J255" s="452"/>
      <c r="K255" s="300" t="s">
        <v>24</v>
      </c>
      <c r="L255" s="301"/>
      <c r="M255" s="302">
        <v>1</v>
      </c>
      <c r="N255" s="303">
        <v>0.27</v>
      </c>
      <c r="O255" s="304">
        <f t="shared" si="0"/>
        <v>0</v>
      </c>
      <c r="P255" s="199"/>
      <c r="Q255" s="200">
        <v>84159</v>
      </c>
      <c r="R255" s="200" t="s">
        <v>203</v>
      </c>
      <c r="S255" s="201" t="s">
        <v>160</v>
      </c>
      <c r="T255" s="202" t="s">
        <v>208</v>
      </c>
      <c r="U255" s="203">
        <v>1</v>
      </c>
      <c r="V255" s="204">
        <v>2.2599999999999998</v>
      </c>
      <c r="W255" s="204">
        <v>2.87</v>
      </c>
      <c r="X255" s="204">
        <f t="shared" ref="X255:X283" si="11">U255*W255</f>
        <v>2.87</v>
      </c>
      <c r="Y255" s="199"/>
      <c r="Z255" s="199"/>
    </row>
    <row r="256" spans="1:26" ht="14.4" customHeight="1" x14ac:dyDescent="0.3">
      <c r="A256" s="253"/>
      <c r="B256" s="289"/>
      <c r="C256" s="328" t="s">
        <v>459</v>
      </c>
      <c r="D256" s="328"/>
      <c r="E256" s="328"/>
      <c r="F256" s="328"/>
      <c r="G256" s="328"/>
      <c r="H256" s="328"/>
      <c r="I256" s="328"/>
      <c r="J256" s="328"/>
      <c r="K256" s="298"/>
      <c r="L256" s="291"/>
      <c r="M256" s="299"/>
      <c r="N256" s="290"/>
      <c r="O256" s="291"/>
      <c r="P256" s="8"/>
      <c r="Q256" s="326">
        <f>B256</f>
        <v>0</v>
      </c>
      <c r="R256" s="327"/>
      <c r="S256" s="114" t="str">
        <f>C256</f>
        <v>CABOS E FIOS [CONDUTORES]</v>
      </c>
      <c r="T256" s="115"/>
      <c r="U256" s="164"/>
      <c r="V256" s="115"/>
      <c r="W256" s="115"/>
      <c r="X256" s="115"/>
      <c r="Y256" s="8"/>
      <c r="Z256" s="8"/>
    </row>
    <row r="257" spans="1:26" s="158" customFormat="1" ht="31.8" customHeight="1" x14ac:dyDescent="0.3">
      <c r="A257" s="260"/>
      <c r="B257" s="293">
        <v>91927</v>
      </c>
      <c r="C257" s="323" t="s">
        <v>460</v>
      </c>
      <c r="D257" s="323"/>
      <c r="E257" s="323"/>
      <c r="F257" s="323"/>
      <c r="G257" s="323"/>
      <c r="H257" s="323"/>
      <c r="I257" s="323"/>
      <c r="J257" s="323"/>
      <c r="K257" s="293" t="s">
        <v>57</v>
      </c>
      <c r="L257" s="294">
        <v>6.15</v>
      </c>
      <c r="M257" s="295">
        <v>190</v>
      </c>
      <c r="N257" s="296">
        <v>0.27</v>
      </c>
      <c r="O257" s="297">
        <f t="shared" si="0"/>
        <v>1483.9950000000001</v>
      </c>
      <c r="P257" s="152"/>
      <c r="Q257" s="153" t="s">
        <v>461</v>
      </c>
      <c r="R257" s="153" t="s">
        <v>203</v>
      </c>
      <c r="S257" s="154" t="s">
        <v>462</v>
      </c>
      <c r="T257" s="155" t="s">
        <v>57</v>
      </c>
      <c r="U257" s="156">
        <v>190</v>
      </c>
      <c r="V257" s="157">
        <v>2.84</v>
      </c>
      <c r="W257" s="157">
        <v>3.61</v>
      </c>
      <c r="X257" s="157">
        <f t="shared" si="11"/>
        <v>685.9</v>
      </c>
      <c r="Y257" s="152"/>
      <c r="Z257" s="152"/>
    </row>
    <row r="258" spans="1:26" s="158" customFormat="1" ht="29.4" customHeight="1" x14ac:dyDescent="0.3">
      <c r="A258" s="260"/>
      <c r="B258" s="293">
        <v>91929</v>
      </c>
      <c r="C258" s="323" t="s">
        <v>463</v>
      </c>
      <c r="D258" s="323"/>
      <c r="E258" s="323"/>
      <c r="F258" s="323"/>
      <c r="G258" s="323"/>
      <c r="H258" s="323"/>
      <c r="I258" s="323"/>
      <c r="J258" s="323"/>
      <c r="K258" s="293" t="s">
        <v>57</v>
      </c>
      <c r="L258" s="294">
        <v>8.99</v>
      </c>
      <c r="M258" s="295">
        <v>820</v>
      </c>
      <c r="N258" s="296">
        <v>0.27</v>
      </c>
      <c r="O258" s="297">
        <f t="shared" si="0"/>
        <v>9362.1860000000015</v>
      </c>
      <c r="P258" s="152"/>
      <c r="Q258" s="153" t="s">
        <v>464</v>
      </c>
      <c r="R258" s="153" t="s">
        <v>203</v>
      </c>
      <c r="S258" s="154" t="s">
        <v>465</v>
      </c>
      <c r="T258" s="155" t="s">
        <v>57</v>
      </c>
      <c r="U258" s="156">
        <v>820</v>
      </c>
      <c r="V258" s="157">
        <v>4.05</v>
      </c>
      <c r="W258" s="157">
        <v>5.14</v>
      </c>
      <c r="X258" s="157">
        <f t="shared" si="11"/>
        <v>4214.8</v>
      </c>
      <c r="Y258" s="152"/>
      <c r="Z258" s="152"/>
    </row>
    <row r="259" spans="1:26" s="158" customFormat="1" ht="28.2" customHeight="1" x14ac:dyDescent="0.3">
      <c r="A259" s="260"/>
      <c r="B259" s="293">
        <v>91935</v>
      </c>
      <c r="C259" s="323" t="s">
        <v>466</v>
      </c>
      <c r="D259" s="323"/>
      <c r="E259" s="323"/>
      <c r="F259" s="323"/>
      <c r="G259" s="323"/>
      <c r="H259" s="323"/>
      <c r="I259" s="323"/>
      <c r="J259" s="323"/>
      <c r="K259" s="293" t="s">
        <v>57</v>
      </c>
      <c r="L259" s="294">
        <v>31.4</v>
      </c>
      <c r="M259" s="295">
        <v>14</v>
      </c>
      <c r="N259" s="296">
        <v>0.27</v>
      </c>
      <c r="O259" s="297">
        <f t="shared" si="0"/>
        <v>558.29200000000003</v>
      </c>
      <c r="P259" s="152"/>
      <c r="Q259" s="153" t="s">
        <v>467</v>
      </c>
      <c r="R259" s="153" t="s">
        <v>203</v>
      </c>
      <c r="S259" s="154" t="s">
        <v>468</v>
      </c>
      <c r="T259" s="155" t="s">
        <v>57</v>
      </c>
      <c r="U259" s="156">
        <v>14</v>
      </c>
      <c r="V259" s="157">
        <v>9.15</v>
      </c>
      <c r="W259" s="157">
        <v>11.62</v>
      </c>
      <c r="X259" s="157">
        <f t="shared" si="11"/>
        <v>162.67999999999998</v>
      </c>
      <c r="Y259" s="152"/>
      <c r="Z259" s="152"/>
    </row>
    <row r="260" spans="1:26" s="158" customFormat="1" ht="28.2" customHeight="1" x14ac:dyDescent="0.3">
      <c r="A260" s="260"/>
      <c r="B260" s="293">
        <v>92986</v>
      </c>
      <c r="C260" s="323" t="s">
        <v>469</v>
      </c>
      <c r="D260" s="323"/>
      <c r="E260" s="323"/>
      <c r="F260" s="323"/>
      <c r="G260" s="323"/>
      <c r="H260" s="323"/>
      <c r="I260" s="323"/>
      <c r="J260" s="323"/>
      <c r="K260" s="293" t="s">
        <v>57</v>
      </c>
      <c r="L260" s="294">
        <v>45.89</v>
      </c>
      <c r="M260" s="295">
        <v>41</v>
      </c>
      <c r="N260" s="296">
        <v>0.27</v>
      </c>
      <c r="O260" s="297">
        <f t="shared" si="0"/>
        <v>2389.4923000000003</v>
      </c>
      <c r="P260" s="152"/>
      <c r="Q260" s="153" t="s">
        <v>470</v>
      </c>
      <c r="R260" s="153" t="s">
        <v>203</v>
      </c>
      <c r="S260" s="154" t="s">
        <v>471</v>
      </c>
      <c r="T260" s="155" t="s">
        <v>57</v>
      </c>
      <c r="U260" s="156">
        <v>41</v>
      </c>
      <c r="V260" s="157">
        <v>23.93</v>
      </c>
      <c r="W260" s="157">
        <v>30.39</v>
      </c>
      <c r="X260" s="157">
        <f t="shared" si="11"/>
        <v>1245.99</v>
      </c>
      <c r="Y260" s="152"/>
      <c r="Z260" s="152"/>
    </row>
    <row r="261" spans="1:26" ht="14.4" x14ac:dyDescent="0.3">
      <c r="A261" s="253"/>
      <c r="B261" s="289"/>
      <c r="C261" s="328" t="s">
        <v>161</v>
      </c>
      <c r="D261" s="328"/>
      <c r="E261" s="328"/>
      <c r="F261" s="328"/>
      <c r="G261" s="328"/>
      <c r="H261" s="328"/>
      <c r="I261" s="328"/>
      <c r="J261" s="328"/>
      <c r="K261" s="298"/>
      <c r="L261" s="291"/>
      <c r="M261" s="299"/>
      <c r="N261" s="290"/>
      <c r="O261" s="291"/>
      <c r="P261" s="8"/>
      <c r="Q261" s="326">
        <f>B261</f>
        <v>0</v>
      </c>
      <c r="R261" s="327"/>
      <c r="S261" s="114" t="str">
        <f>C261</f>
        <v>ILUMINAÇÃO E TOMADAS</v>
      </c>
      <c r="T261" s="115"/>
      <c r="U261" s="164"/>
      <c r="V261" s="115"/>
      <c r="W261" s="115"/>
      <c r="X261" s="115"/>
      <c r="Y261" s="8"/>
      <c r="Z261" s="8"/>
    </row>
    <row r="262" spans="1:26" s="158" customFormat="1" ht="33" customHeight="1" x14ac:dyDescent="0.3">
      <c r="A262" s="260"/>
      <c r="B262" s="293">
        <v>92002</v>
      </c>
      <c r="C262" s="323" t="s">
        <v>472</v>
      </c>
      <c r="D262" s="323"/>
      <c r="E262" s="323"/>
      <c r="F262" s="323"/>
      <c r="G262" s="323"/>
      <c r="H262" s="323"/>
      <c r="I262" s="323"/>
      <c r="J262" s="323"/>
      <c r="K262" s="293" t="s">
        <v>24</v>
      </c>
      <c r="L262" s="294">
        <v>61.46</v>
      </c>
      <c r="M262" s="295">
        <v>4</v>
      </c>
      <c r="N262" s="296">
        <v>0.27</v>
      </c>
      <c r="O262" s="297">
        <f t="shared" si="0"/>
        <v>312.21680000000003</v>
      </c>
      <c r="P262" s="152"/>
      <c r="Q262" s="153">
        <v>83540</v>
      </c>
      <c r="R262" s="153" t="s">
        <v>203</v>
      </c>
      <c r="S262" s="154" t="s">
        <v>162</v>
      </c>
      <c r="T262" s="155" t="s">
        <v>208</v>
      </c>
      <c r="U262" s="156">
        <v>4</v>
      </c>
      <c r="V262" s="157">
        <v>14.17</v>
      </c>
      <c r="W262" s="157">
        <v>18</v>
      </c>
      <c r="X262" s="157">
        <f t="shared" si="11"/>
        <v>72</v>
      </c>
      <c r="Y262" s="152"/>
      <c r="Z262" s="152"/>
    </row>
    <row r="263" spans="1:26" s="158" customFormat="1" ht="28.8" customHeight="1" x14ac:dyDescent="0.3">
      <c r="A263" s="260"/>
      <c r="B263" s="293">
        <v>92003</v>
      </c>
      <c r="C263" s="323" t="s">
        <v>473</v>
      </c>
      <c r="D263" s="323"/>
      <c r="E263" s="323"/>
      <c r="F263" s="323"/>
      <c r="G263" s="323"/>
      <c r="H263" s="323"/>
      <c r="I263" s="323"/>
      <c r="J263" s="323"/>
      <c r="K263" s="293" t="s">
        <v>24</v>
      </c>
      <c r="L263" s="294">
        <v>66.459999999999994</v>
      </c>
      <c r="M263" s="295">
        <v>1</v>
      </c>
      <c r="N263" s="296">
        <v>0.27</v>
      </c>
      <c r="O263" s="297">
        <f t="shared" si="0"/>
        <v>84.404199999999989</v>
      </c>
      <c r="P263" s="152"/>
      <c r="Q263" s="153">
        <v>83556</v>
      </c>
      <c r="R263" s="153" t="s">
        <v>203</v>
      </c>
      <c r="S263" s="154" t="s">
        <v>163</v>
      </c>
      <c r="T263" s="155" t="s">
        <v>208</v>
      </c>
      <c r="U263" s="156">
        <v>1</v>
      </c>
      <c r="V263" s="157">
        <v>24.23</v>
      </c>
      <c r="W263" s="157">
        <v>30.77</v>
      </c>
      <c r="X263" s="157">
        <f t="shared" si="11"/>
        <v>30.77</v>
      </c>
      <c r="Y263" s="152"/>
      <c r="Z263" s="152"/>
    </row>
    <row r="264" spans="1:26" s="158" customFormat="1" ht="29.4" customHeight="1" x14ac:dyDescent="0.3">
      <c r="A264" s="260"/>
      <c r="B264" s="293">
        <v>92023</v>
      </c>
      <c r="C264" s="323" t="s">
        <v>474</v>
      </c>
      <c r="D264" s="323"/>
      <c r="E264" s="323"/>
      <c r="F264" s="323"/>
      <c r="G264" s="323"/>
      <c r="H264" s="323"/>
      <c r="I264" s="323"/>
      <c r="J264" s="323"/>
      <c r="K264" s="293" t="s">
        <v>24</v>
      </c>
      <c r="L264" s="294">
        <v>68.63</v>
      </c>
      <c r="M264" s="295">
        <v>7</v>
      </c>
      <c r="N264" s="296">
        <v>0.27</v>
      </c>
      <c r="O264" s="297">
        <f t="shared" si="0"/>
        <v>610.12069999999994</v>
      </c>
      <c r="P264" s="152"/>
      <c r="Q264" s="153">
        <v>72331</v>
      </c>
      <c r="R264" s="153" t="s">
        <v>203</v>
      </c>
      <c r="S264" s="154" t="s">
        <v>164</v>
      </c>
      <c r="T264" s="155" t="s">
        <v>208</v>
      </c>
      <c r="U264" s="156">
        <v>7</v>
      </c>
      <c r="V264" s="157">
        <v>11.65</v>
      </c>
      <c r="W264" s="157">
        <v>14.8</v>
      </c>
      <c r="X264" s="157">
        <f t="shared" si="11"/>
        <v>103.60000000000001</v>
      </c>
      <c r="Y264" s="152"/>
      <c r="Z264" s="152"/>
    </row>
    <row r="265" spans="1:26" s="158" customFormat="1" ht="30" customHeight="1" x14ac:dyDescent="0.3">
      <c r="A265" s="260"/>
      <c r="B265" s="293">
        <v>101654</v>
      </c>
      <c r="C265" s="323" t="s">
        <v>475</v>
      </c>
      <c r="D265" s="323"/>
      <c r="E265" s="323"/>
      <c r="F265" s="323"/>
      <c r="G265" s="323"/>
      <c r="H265" s="323"/>
      <c r="I265" s="323"/>
      <c r="J265" s="323"/>
      <c r="K265" s="293" t="s">
        <v>24</v>
      </c>
      <c r="L265" s="294">
        <v>185.45</v>
      </c>
      <c r="M265" s="295">
        <v>6</v>
      </c>
      <c r="N265" s="296">
        <v>0.27</v>
      </c>
      <c r="O265" s="297">
        <f t="shared" si="0"/>
        <v>1413.1289999999999</v>
      </c>
      <c r="P265" s="152"/>
      <c r="Q265" s="153" t="s">
        <v>476</v>
      </c>
      <c r="R265" s="153" t="s">
        <v>203</v>
      </c>
      <c r="S265" s="154" t="s">
        <v>165</v>
      </c>
      <c r="T265" s="155" t="s">
        <v>208</v>
      </c>
      <c r="U265" s="156">
        <v>6</v>
      </c>
      <c r="V265" s="157">
        <v>90.13</v>
      </c>
      <c r="W265" s="157">
        <v>114.47</v>
      </c>
      <c r="X265" s="157">
        <f t="shared" si="11"/>
        <v>686.81999999999994</v>
      </c>
      <c r="Y265" s="152"/>
      <c r="Z265" s="152"/>
    </row>
    <row r="266" spans="1:26" s="158" customFormat="1" ht="29.4" customHeight="1" x14ac:dyDescent="0.3">
      <c r="A266" s="260"/>
      <c r="B266" s="293">
        <v>101654</v>
      </c>
      <c r="C266" s="323" t="s">
        <v>475</v>
      </c>
      <c r="D266" s="323"/>
      <c r="E266" s="323"/>
      <c r="F266" s="323"/>
      <c r="G266" s="323"/>
      <c r="H266" s="323"/>
      <c r="I266" s="323"/>
      <c r="J266" s="323"/>
      <c r="K266" s="293" t="s">
        <v>24</v>
      </c>
      <c r="L266" s="294">
        <v>185.45</v>
      </c>
      <c r="M266" s="295">
        <v>1</v>
      </c>
      <c r="N266" s="296">
        <v>0.27</v>
      </c>
      <c r="O266" s="297">
        <f t="shared" si="0"/>
        <v>235.5215</v>
      </c>
      <c r="P266" s="152"/>
      <c r="Q266" s="153" t="s">
        <v>477</v>
      </c>
      <c r="R266" s="153" t="s">
        <v>203</v>
      </c>
      <c r="S266" s="154" t="s">
        <v>166</v>
      </c>
      <c r="T266" s="155" t="s">
        <v>208</v>
      </c>
      <c r="U266" s="156">
        <v>1</v>
      </c>
      <c r="V266" s="157">
        <v>66.489999999999995</v>
      </c>
      <c r="W266" s="157">
        <v>84.44</v>
      </c>
      <c r="X266" s="157">
        <f t="shared" si="11"/>
        <v>84.44</v>
      </c>
      <c r="Y266" s="152"/>
      <c r="Z266" s="152"/>
    </row>
    <row r="267" spans="1:26" s="158" customFormat="1" ht="42" customHeight="1" x14ac:dyDescent="0.3">
      <c r="A267" s="260"/>
      <c r="B267" s="293">
        <v>101660</v>
      </c>
      <c r="C267" s="323" t="s">
        <v>518</v>
      </c>
      <c r="D267" s="323"/>
      <c r="E267" s="323"/>
      <c r="F267" s="323"/>
      <c r="G267" s="323"/>
      <c r="H267" s="323"/>
      <c r="I267" s="323"/>
      <c r="J267" s="323"/>
      <c r="K267" s="293" t="s">
        <v>24</v>
      </c>
      <c r="L267" s="294">
        <v>741.01</v>
      </c>
      <c r="M267" s="295">
        <v>20</v>
      </c>
      <c r="N267" s="296">
        <v>0.27</v>
      </c>
      <c r="O267" s="297">
        <f t="shared" si="0"/>
        <v>18821.653999999999</v>
      </c>
      <c r="P267" s="152"/>
      <c r="Q267" s="153">
        <v>0</v>
      </c>
      <c r="R267" s="153" t="s">
        <v>121</v>
      </c>
      <c r="S267" s="154" t="s">
        <v>167</v>
      </c>
      <c r="T267" s="155" t="s">
        <v>208</v>
      </c>
      <c r="U267" s="156">
        <v>20</v>
      </c>
      <c r="V267" s="157">
        <v>244.88</v>
      </c>
      <c r="W267" s="157">
        <v>311</v>
      </c>
      <c r="X267" s="157">
        <f t="shared" si="11"/>
        <v>6220</v>
      </c>
      <c r="Y267" s="152"/>
      <c r="Z267" s="152"/>
    </row>
    <row r="268" spans="1:26" s="182" customFormat="1" ht="14.4" customHeight="1" x14ac:dyDescent="0.3">
      <c r="A268" s="259"/>
      <c r="B268" s="288" t="s">
        <v>479</v>
      </c>
      <c r="C268" s="324" t="s">
        <v>480</v>
      </c>
      <c r="D268" s="324"/>
      <c r="E268" s="324"/>
      <c r="F268" s="324"/>
      <c r="G268" s="324"/>
      <c r="H268" s="324"/>
      <c r="I268" s="324"/>
      <c r="J268" s="324"/>
      <c r="K268" s="269"/>
      <c r="L268" s="270"/>
      <c r="M268" s="271"/>
      <c r="N268" s="272"/>
      <c r="O268" s="270">
        <f>SUM(O269:O274)</f>
        <v>3973.6268</v>
      </c>
      <c r="P268" s="177"/>
      <c r="Q268" s="316" t="str">
        <f>B268</f>
        <v>18.0</v>
      </c>
      <c r="R268" s="317"/>
      <c r="S268" s="178" t="str">
        <f>C268</f>
        <v>SISTEMA DE PROTEÇÃO CONTRA DESCARGAS ATMOSFERICAS [SPDA]</v>
      </c>
      <c r="T268" s="179"/>
      <c r="U268" s="180"/>
      <c r="V268" s="179"/>
      <c r="W268" s="179"/>
      <c r="X268" s="179"/>
      <c r="Y268" s="177"/>
      <c r="Z268" s="177"/>
    </row>
    <row r="269" spans="1:26" s="158" customFormat="1" ht="31.2" customHeight="1" x14ac:dyDescent="0.3">
      <c r="A269" s="260"/>
      <c r="B269" s="293">
        <v>98111</v>
      </c>
      <c r="C269" s="323" t="s">
        <v>481</v>
      </c>
      <c r="D269" s="323"/>
      <c r="E269" s="323"/>
      <c r="F269" s="323"/>
      <c r="G269" s="323"/>
      <c r="H269" s="323"/>
      <c r="I269" s="323"/>
      <c r="J269" s="323"/>
      <c r="K269" s="293" t="s">
        <v>24</v>
      </c>
      <c r="L269" s="294">
        <v>62.71</v>
      </c>
      <c r="M269" s="295">
        <v>5</v>
      </c>
      <c r="N269" s="296">
        <v>0.27</v>
      </c>
      <c r="O269" s="297">
        <f t="shared" si="0"/>
        <v>398.20850000000002</v>
      </c>
      <c r="P269" s="152"/>
      <c r="Q269" s="153" t="s">
        <v>482</v>
      </c>
      <c r="R269" s="153" t="s">
        <v>203</v>
      </c>
      <c r="S269" s="154" t="s">
        <v>168</v>
      </c>
      <c r="T269" s="155" t="s">
        <v>208</v>
      </c>
      <c r="U269" s="156">
        <v>5</v>
      </c>
      <c r="V269" s="157">
        <v>182.08</v>
      </c>
      <c r="W269" s="157">
        <v>231.24</v>
      </c>
      <c r="X269" s="157">
        <f t="shared" si="11"/>
        <v>1156.2</v>
      </c>
      <c r="Y269" s="152"/>
      <c r="Z269" s="152"/>
    </row>
    <row r="270" spans="1:26" s="158" customFormat="1" ht="27" customHeight="1" x14ac:dyDescent="0.3">
      <c r="A270" s="260"/>
      <c r="B270" s="293">
        <v>104749</v>
      </c>
      <c r="C270" s="323" t="s">
        <v>484</v>
      </c>
      <c r="D270" s="323"/>
      <c r="E270" s="323"/>
      <c r="F270" s="323"/>
      <c r="G270" s="323"/>
      <c r="H270" s="323"/>
      <c r="I270" s="323"/>
      <c r="J270" s="323"/>
      <c r="K270" s="293" t="s">
        <v>24</v>
      </c>
      <c r="L270" s="294">
        <v>24.97</v>
      </c>
      <c r="M270" s="295">
        <v>12</v>
      </c>
      <c r="N270" s="296">
        <v>0.27</v>
      </c>
      <c r="O270" s="297">
        <f t="shared" si="0"/>
        <v>380.5428</v>
      </c>
      <c r="P270" s="152"/>
      <c r="Q270" s="153">
        <v>68069</v>
      </c>
      <c r="R270" s="153" t="s">
        <v>203</v>
      </c>
      <c r="S270" s="154" t="s">
        <v>169</v>
      </c>
      <c r="T270" s="155" t="s">
        <v>208</v>
      </c>
      <c r="U270" s="156">
        <v>12</v>
      </c>
      <c r="V270" s="157">
        <v>39.53</v>
      </c>
      <c r="W270" s="157">
        <v>50.2</v>
      </c>
      <c r="X270" s="157">
        <f t="shared" si="11"/>
        <v>602.40000000000009</v>
      </c>
      <c r="Y270" s="152"/>
      <c r="Z270" s="152"/>
    </row>
    <row r="271" spans="1:26" s="158" customFormat="1" ht="30" customHeight="1" x14ac:dyDescent="0.3">
      <c r="A271" s="260"/>
      <c r="B271" s="293">
        <v>96973</v>
      </c>
      <c r="C271" s="323" t="s">
        <v>485</v>
      </c>
      <c r="D271" s="323"/>
      <c r="E271" s="323"/>
      <c r="F271" s="323"/>
      <c r="G271" s="323"/>
      <c r="H271" s="323"/>
      <c r="I271" s="323"/>
      <c r="J271" s="323"/>
      <c r="K271" s="293" t="s">
        <v>57</v>
      </c>
      <c r="L271" s="294">
        <v>86.5</v>
      </c>
      <c r="M271" s="295">
        <v>20</v>
      </c>
      <c r="N271" s="296">
        <v>0.27</v>
      </c>
      <c r="O271" s="297">
        <f t="shared" si="0"/>
        <v>2197.1</v>
      </c>
      <c r="P271" s="152"/>
      <c r="Q271" s="153">
        <v>72929</v>
      </c>
      <c r="R271" s="153" t="s">
        <v>203</v>
      </c>
      <c r="S271" s="154" t="s">
        <v>170</v>
      </c>
      <c r="T271" s="155" t="s">
        <v>57</v>
      </c>
      <c r="U271" s="156">
        <v>20</v>
      </c>
      <c r="V271" s="157">
        <v>37.56</v>
      </c>
      <c r="W271" s="157">
        <v>47.7</v>
      </c>
      <c r="X271" s="157">
        <f t="shared" si="11"/>
        <v>954</v>
      </c>
      <c r="Y271" s="152"/>
      <c r="Z271" s="152"/>
    </row>
    <row r="272" spans="1:26" s="158" customFormat="1" ht="30" customHeight="1" x14ac:dyDescent="0.3">
      <c r="A272" s="260"/>
      <c r="B272" s="293">
        <v>89449</v>
      </c>
      <c r="C272" s="323" t="s">
        <v>76</v>
      </c>
      <c r="D272" s="323"/>
      <c r="E272" s="323"/>
      <c r="F272" s="323"/>
      <c r="G272" s="323"/>
      <c r="H272" s="323"/>
      <c r="I272" s="323"/>
      <c r="J272" s="323"/>
      <c r="K272" s="293" t="s">
        <v>57</v>
      </c>
      <c r="L272" s="294">
        <v>22.59</v>
      </c>
      <c r="M272" s="295">
        <v>15</v>
      </c>
      <c r="N272" s="296">
        <v>0.27</v>
      </c>
      <c r="O272" s="297">
        <f t="shared" si="0"/>
        <v>430.33949999999999</v>
      </c>
      <c r="P272" s="152"/>
      <c r="Q272" s="153" t="s">
        <v>486</v>
      </c>
      <c r="R272" s="153" t="s">
        <v>203</v>
      </c>
      <c r="S272" s="154" t="s">
        <v>171</v>
      </c>
      <c r="T272" s="155" t="s">
        <v>57</v>
      </c>
      <c r="U272" s="156">
        <v>15</v>
      </c>
      <c r="V272" s="157">
        <v>25.53</v>
      </c>
      <c r="W272" s="157">
        <v>32.42</v>
      </c>
      <c r="X272" s="157">
        <f t="shared" si="11"/>
        <v>486.3</v>
      </c>
      <c r="Y272" s="152"/>
      <c r="Z272" s="152"/>
    </row>
    <row r="273" spans="1:26" s="205" customFormat="1" ht="14.4" hidden="1" customHeight="1" x14ac:dyDescent="0.3">
      <c r="A273" s="261"/>
      <c r="B273" s="300" t="s">
        <v>412</v>
      </c>
      <c r="C273" s="452" t="s">
        <v>172</v>
      </c>
      <c r="D273" s="452"/>
      <c r="E273" s="452"/>
      <c r="F273" s="452"/>
      <c r="G273" s="452"/>
      <c r="H273" s="452"/>
      <c r="I273" s="452"/>
      <c r="J273" s="452"/>
      <c r="K273" s="300" t="s">
        <v>24</v>
      </c>
      <c r="L273" s="301"/>
      <c r="M273" s="302">
        <v>5</v>
      </c>
      <c r="N273" s="303">
        <v>0.27</v>
      </c>
      <c r="O273" s="304">
        <f t="shared" si="0"/>
        <v>0</v>
      </c>
      <c r="P273" s="199"/>
      <c r="Q273" s="200" t="s">
        <v>487</v>
      </c>
      <c r="R273" s="200" t="s">
        <v>222</v>
      </c>
      <c r="S273" s="201" t="s">
        <v>172</v>
      </c>
      <c r="T273" s="202" t="s">
        <v>208</v>
      </c>
      <c r="U273" s="203">
        <v>5</v>
      </c>
      <c r="V273" s="204">
        <v>21.25</v>
      </c>
      <c r="W273" s="204">
        <v>26.99</v>
      </c>
      <c r="X273" s="204">
        <f t="shared" si="11"/>
        <v>134.94999999999999</v>
      </c>
      <c r="Y273" s="199"/>
      <c r="Z273" s="199"/>
    </row>
    <row r="274" spans="1:26" s="158" customFormat="1" ht="14.4" customHeight="1" x14ac:dyDescent="0.3">
      <c r="A274" s="260"/>
      <c r="B274" s="293">
        <v>96985</v>
      </c>
      <c r="C274" s="323" t="s">
        <v>483</v>
      </c>
      <c r="D274" s="323"/>
      <c r="E274" s="323"/>
      <c r="F274" s="323"/>
      <c r="G274" s="323"/>
      <c r="H274" s="323"/>
      <c r="I274" s="323"/>
      <c r="J274" s="323"/>
      <c r="K274" s="293" t="s">
        <v>24</v>
      </c>
      <c r="L274" s="294">
        <v>89.36</v>
      </c>
      <c r="M274" s="295">
        <v>5</v>
      </c>
      <c r="N274" s="296">
        <v>0.27</v>
      </c>
      <c r="O274" s="297">
        <f t="shared" si="0"/>
        <v>567.43600000000004</v>
      </c>
      <c r="P274" s="152"/>
      <c r="Q274" s="153">
        <v>68069</v>
      </c>
      <c r="R274" s="153" t="s">
        <v>203</v>
      </c>
      <c r="S274" s="154" t="s">
        <v>173</v>
      </c>
      <c r="T274" s="155" t="s">
        <v>208</v>
      </c>
      <c r="U274" s="156">
        <v>5</v>
      </c>
      <c r="V274" s="157">
        <v>36.53</v>
      </c>
      <c r="W274" s="157">
        <v>50.2</v>
      </c>
      <c r="X274" s="157">
        <f t="shared" si="11"/>
        <v>251</v>
      </c>
      <c r="Y274" s="152"/>
      <c r="Z274" s="152"/>
    </row>
    <row r="275" spans="1:26" s="182" customFormat="1" ht="14.4" customHeight="1" x14ac:dyDescent="0.3">
      <c r="A275" s="259"/>
      <c r="B275" s="288" t="s">
        <v>488</v>
      </c>
      <c r="C275" s="324" t="s">
        <v>489</v>
      </c>
      <c r="D275" s="324"/>
      <c r="E275" s="324"/>
      <c r="F275" s="324"/>
      <c r="G275" s="324"/>
      <c r="H275" s="324"/>
      <c r="I275" s="324"/>
      <c r="J275" s="324"/>
      <c r="K275" s="269"/>
      <c r="L275" s="270"/>
      <c r="M275" s="271"/>
      <c r="N275" s="272"/>
      <c r="O275" s="270">
        <f>SUM(O276:O281)</f>
        <v>54711.916864999999</v>
      </c>
      <c r="P275" s="177"/>
      <c r="Q275" s="316" t="str">
        <f>B275</f>
        <v>19.0</v>
      </c>
      <c r="R275" s="317"/>
      <c r="S275" s="178" t="str">
        <f>C275</f>
        <v>SERVIÇOS COMPLEMENTARES</v>
      </c>
      <c r="T275" s="179"/>
      <c r="U275" s="180"/>
      <c r="V275" s="179"/>
      <c r="W275" s="179"/>
      <c r="X275" s="179"/>
      <c r="Y275" s="177"/>
      <c r="Z275" s="177"/>
    </row>
    <row r="276" spans="1:26" s="158" customFormat="1" ht="31.2" customHeight="1" x14ac:dyDescent="0.3">
      <c r="A276" s="260"/>
      <c r="B276" s="293">
        <v>86889</v>
      </c>
      <c r="C276" s="323" t="s">
        <v>490</v>
      </c>
      <c r="D276" s="323"/>
      <c r="E276" s="323"/>
      <c r="F276" s="323"/>
      <c r="G276" s="323"/>
      <c r="H276" s="323"/>
      <c r="I276" s="323"/>
      <c r="J276" s="323"/>
      <c r="K276" s="293" t="s">
        <v>24</v>
      </c>
      <c r="L276" s="294">
        <v>834.75</v>
      </c>
      <c r="M276" s="295">
        <v>3</v>
      </c>
      <c r="N276" s="296">
        <v>0.27</v>
      </c>
      <c r="O276" s="297">
        <f t="shared" si="0"/>
        <v>3180.3975</v>
      </c>
      <c r="P276" s="152"/>
      <c r="Q276" s="153" t="s">
        <v>492</v>
      </c>
      <c r="R276" s="153" t="s">
        <v>222</v>
      </c>
      <c r="S276" s="154" t="s">
        <v>174</v>
      </c>
      <c r="T276" s="155" t="s">
        <v>197</v>
      </c>
      <c r="U276" s="156">
        <v>2.5</v>
      </c>
      <c r="V276" s="157">
        <v>182.08</v>
      </c>
      <c r="W276" s="157">
        <v>231.24</v>
      </c>
      <c r="X276" s="157">
        <f t="shared" si="11"/>
        <v>578.1</v>
      </c>
      <c r="Y276" s="152"/>
      <c r="Z276" s="152"/>
    </row>
    <row r="277" spans="1:26" s="158" customFormat="1" ht="29.4" customHeight="1" x14ac:dyDescent="0.3">
      <c r="A277" s="260"/>
      <c r="B277" s="293">
        <v>103769</v>
      </c>
      <c r="C277" s="323" t="s">
        <v>491</v>
      </c>
      <c r="D277" s="323"/>
      <c r="E277" s="323"/>
      <c r="F277" s="323"/>
      <c r="G277" s="323"/>
      <c r="H277" s="323"/>
      <c r="I277" s="323"/>
      <c r="J277" s="323"/>
      <c r="K277" s="293" t="s">
        <v>24</v>
      </c>
      <c r="L277" s="294">
        <v>3091.33</v>
      </c>
      <c r="M277" s="295">
        <v>1</v>
      </c>
      <c r="N277" s="296">
        <v>0.27</v>
      </c>
      <c r="O277" s="297">
        <f t="shared" si="0"/>
        <v>3925.9890999999998</v>
      </c>
      <c r="P277" s="152"/>
      <c r="Q277" s="153" t="s">
        <v>493</v>
      </c>
      <c r="R277" s="153" t="s">
        <v>222</v>
      </c>
      <c r="S277" s="154" t="s">
        <v>175</v>
      </c>
      <c r="T277" s="155" t="s">
        <v>158</v>
      </c>
      <c r="U277" s="156">
        <v>1</v>
      </c>
      <c r="V277" s="157">
        <v>39.53</v>
      </c>
      <c r="W277" s="157">
        <v>50.2</v>
      </c>
      <c r="X277" s="157">
        <f t="shared" si="11"/>
        <v>50.2</v>
      </c>
      <c r="Y277" s="152"/>
      <c r="Z277" s="152"/>
    </row>
    <row r="278" spans="1:26" s="158" customFormat="1" ht="43.2" x14ac:dyDescent="0.3">
      <c r="A278" s="260"/>
      <c r="B278" s="306" t="s">
        <v>501</v>
      </c>
      <c r="C278" s="325" t="s">
        <v>498</v>
      </c>
      <c r="D278" s="325"/>
      <c r="E278" s="325"/>
      <c r="F278" s="325"/>
      <c r="G278" s="325"/>
      <c r="H278" s="325"/>
      <c r="I278" s="325"/>
      <c r="J278" s="325"/>
      <c r="K278" s="293" t="s">
        <v>24</v>
      </c>
      <c r="L278" s="294">
        <v>2392.6</v>
      </c>
      <c r="M278" s="295">
        <v>2</v>
      </c>
      <c r="N278" s="296">
        <v>0.27</v>
      </c>
      <c r="O278" s="297">
        <f t="shared" si="0"/>
        <v>6077.2039999999997</v>
      </c>
      <c r="P278" s="152"/>
      <c r="Q278" s="153" t="s">
        <v>503</v>
      </c>
      <c r="R278" s="153" t="s">
        <v>222</v>
      </c>
      <c r="S278" s="154" t="s">
        <v>176</v>
      </c>
      <c r="T278" s="155" t="s">
        <v>158</v>
      </c>
      <c r="U278" s="156">
        <v>1</v>
      </c>
      <c r="V278" s="157">
        <v>37.56</v>
      </c>
      <c r="W278" s="157">
        <v>47.7</v>
      </c>
      <c r="X278" s="157">
        <f t="shared" si="11"/>
        <v>47.7</v>
      </c>
      <c r="Y278" s="152"/>
      <c r="Z278" s="152"/>
    </row>
    <row r="279" spans="1:26" s="158" customFormat="1" ht="43.2" x14ac:dyDescent="0.3">
      <c r="A279" s="260"/>
      <c r="B279" s="306" t="s">
        <v>502</v>
      </c>
      <c r="C279" s="325" t="s">
        <v>499</v>
      </c>
      <c r="D279" s="325"/>
      <c r="E279" s="325"/>
      <c r="F279" s="325"/>
      <c r="G279" s="325"/>
      <c r="H279" s="325"/>
      <c r="I279" s="325"/>
      <c r="J279" s="325"/>
      <c r="K279" s="293" t="s">
        <v>500</v>
      </c>
      <c r="L279" s="294">
        <v>2234.0100000000002</v>
      </c>
      <c r="M279" s="295">
        <v>1</v>
      </c>
      <c r="N279" s="296">
        <v>0.27</v>
      </c>
      <c r="O279" s="297">
        <f t="shared" si="0"/>
        <v>2837.1927000000005</v>
      </c>
      <c r="P279" s="152"/>
      <c r="Q279" s="153" t="s">
        <v>504</v>
      </c>
      <c r="R279" s="153" t="s">
        <v>222</v>
      </c>
      <c r="S279" s="154" t="s">
        <v>177</v>
      </c>
      <c r="T279" s="155" t="s">
        <v>158</v>
      </c>
      <c r="U279" s="156">
        <v>1</v>
      </c>
      <c r="V279" s="157">
        <v>25.53</v>
      </c>
      <c r="W279" s="157">
        <v>32.42</v>
      </c>
      <c r="X279" s="157">
        <f t="shared" si="11"/>
        <v>32.42</v>
      </c>
      <c r="Y279" s="152"/>
      <c r="Z279" s="152"/>
    </row>
    <row r="280" spans="1:26" s="158" customFormat="1" ht="14.4" customHeight="1" x14ac:dyDescent="0.3">
      <c r="A280" s="260"/>
      <c r="B280" s="293">
        <v>99855</v>
      </c>
      <c r="C280" s="323" t="s">
        <v>494</v>
      </c>
      <c r="D280" s="323"/>
      <c r="E280" s="323"/>
      <c r="F280" s="323"/>
      <c r="G280" s="323"/>
      <c r="H280" s="323"/>
      <c r="I280" s="323"/>
      <c r="J280" s="323"/>
      <c r="K280" s="293" t="s">
        <v>57</v>
      </c>
      <c r="L280" s="294">
        <v>97.39</v>
      </c>
      <c r="M280" s="295">
        <v>9.6</v>
      </c>
      <c r="N280" s="296">
        <v>0.27</v>
      </c>
      <c r="O280" s="297">
        <f t="shared" si="0"/>
        <v>1187.37888</v>
      </c>
      <c r="P280" s="152"/>
      <c r="Q280" s="153" t="s">
        <v>495</v>
      </c>
      <c r="R280" s="153" t="s">
        <v>203</v>
      </c>
      <c r="S280" s="154" t="s">
        <v>178</v>
      </c>
      <c r="T280" s="155" t="s">
        <v>57</v>
      </c>
      <c r="U280" s="156">
        <v>9.6</v>
      </c>
      <c r="V280" s="157">
        <v>21.25</v>
      </c>
      <c r="W280" s="157">
        <v>26.99</v>
      </c>
      <c r="X280" s="157">
        <f t="shared" si="11"/>
        <v>259.10399999999998</v>
      </c>
      <c r="Y280" s="152"/>
      <c r="Z280" s="152"/>
    </row>
    <row r="281" spans="1:26" s="158" customFormat="1" ht="45" customHeight="1" x14ac:dyDescent="0.3">
      <c r="A281" s="260"/>
      <c r="B281" s="293">
        <v>102364</v>
      </c>
      <c r="C281" s="323" t="s">
        <v>496</v>
      </c>
      <c r="D281" s="323"/>
      <c r="E281" s="323"/>
      <c r="F281" s="323"/>
      <c r="G281" s="323"/>
      <c r="H281" s="323"/>
      <c r="I281" s="323"/>
      <c r="J281" s="323"/>
      <c r="K281" s="293" t="s">
        <v>197</v>
      </c>
      <c r="L281" s="294">
        <v>191.57</v>
      </c>
      <c r="M281" s="295">
        <v>154.15</v>
      </c>
      <c r="N281" s="296">
        <v>0.27</v>
      </c>
      <c r="O281" s="297">
        <f t="shared" si="0"/>
        <v>37503.754685</v>
      </c>
      <c r="P281" s="152"/>
      <c r="Q281" s="153" t="s">
        <v>497</v>
      </c>
      <c r="R281" s="153" t="s">
        <v>203</v>
      </c>
      <c r="S281" s="154" t="s">
        <v>505</v>
      </c>
      <c r="T281" s="155" t="s">
        <v>197</v>
      </c>
      <c r="U281" s="156">
        <v>154.15</v>
      </c>
      <c r="V281" s="157">
        <v>39.53</v>
      </c>
      <c r="W281" s="157">
        <v>50.2</v>
      </c>
      <c r="X281" s="157">
        <f t="shared" si="11"/>
        <v>7738.3300000000008</v>
      </c>
      <c r="Y281" s="152"/>
      <c r="Z281" s="152"/>
    </row>
    <row r="282" spans="1:26" s="182" customFormat="1" ht="14.4" customHeight="1" x14ac:dyDescent="0.3">
      <c r="A282" s="259"/>
      <c r="B282" s="288" t="s">
        <v>506</v>
      </c>
      <c r="C282" s="324" t="s">
        <v>179</v>
      </c>
      <c r="D282" s="324"/>
      <c r="E282" s="324"/>
      <c r="F282" s="324"/>
      <c r="G282" s="324"/>
      <c r="H282" s="324"/>
      <c r="I282" s="324"/>
      <c r="J282" s="324"/>
      <c r="K282" s="269"/>
      <c r="L282" s="270"/>
      <c r="M282" s="271"/>
      <c r="N282" s="272"/>
      <c r="O282" s="270">
        <f>SUM(O283:O283)</f>
        <v>24528.627599999996</v>
      </c>
      <c r="P282" s="177"/>
      <c r="Q282" s="316" t="str">
        <f>B282</f>
        <v>20.0</v>
      </c>
      <c r="R282" s="317"/>
      <c r="S282" s="178" t="str">
        <f>C282</f>
        <v>SERVIÇOS FINAIS</v>
      </c>
      <c r="T282" s="179"/>
      <c r="U282" s="180"/>
      <c r="V282" s="179"/>
      <c r="W282" s="179"/>
      <c r="X282" s="179"/>
      <c r="Y282" s="177"/>
      <c r="Z282" s="177"/>
    </row>
    <row r="283" spans="1:26" s="158" customFormat="1" ht="43.2" x14ac:dyDescent="0.3">
      <c r="A283" s="260"/>
      <c r="B283" s="306" t="s">
        <v>508</v>
      </c>
      <c r="C283" s="325" t="s">
        <v>507</v>
      </c>
      <c r="D283" s="325"/>
      <c r="E283" s="325"/>
      <c r="F283" s="325"/>
      <c r="G283" s="325"/>
      <c r="H283" s="325"/>
      <c r="I283" s="325"/>
      <c r="J283" s="325"/>
      <c r="K283" s="293" t="s">
        <v>197</v>
      </c>
      <c r="L283" s="294">
        <v>19.7</v>
      </c>
      <c r="M283" s="295">
        <v>980.4</v>
      </c>
      <c r="N283" s="296">
        <v>0.27</v>
      </c>
      <c r="O283" s="297">
        <f t="shared" si="0"/>
        <v>24528.627599999996</v>
      </c>
      <c r="P283" s="152"/>
      <c r="Q283" s="153">
        <v>9537</v>
      </c>
      <c r="R283" s="153" t="s">
        <v>203</v>
      </c>
      <c r="S283" s="154" t="s">
        <v>180</v>
      </c>
      <c r="T283" s="155" t="s">
        <v>197</v>
      </c>
      <c r="U283" s="156">
        <v>980.4</v>
      </c>
      <c r="V283" s="157">
        <v>2.12</v>
      </c>
      <c r="W283" s="157">
        <v>2.69</v>
      </c>
      <c r="X283" s="157">
        <f t="shared" si="11"/>
        <v>2637.2759999999998</v>
      </c>
      <c r="Y283" s="152"/>
      <c r="Z283" s="152"/>
    </row>
    <row r="284" spans="1:26" ht="14.25" customHeight="1" x14ac:dyDescent="0.3">
      <c r="A284" s="262"/>
      <c r="B284" s="264"/>
      <c r="C284" s="307" t="s">
        <v>27</v>
      </c>
      <c r="D284" s="308"/>
      <c r="E284" s="308"/>
      <c r="F284" s="308"/>
      <c r="G284" s="308"/>
      <c r="H284" s="308"/>
      <c r="I284" s="308"/>
      <c r="J284" s="308"/>
      <c r="K284" s="264"/>
      <c r="L284" s="265"/>
      <c r="M284" s="266"/>
      <c r="N284" s="309"/>
      <c r="O284" s="310">
        <f>O28+O40+O45+O57+O82+O90+O105+O108+O110+O125+O135+O143+O180+O198+O201+O219+O225+O268+O275+O282</f>
        <v>822351.63024900015</v>
      </c>
    </row>
    <row r="285" spans="1:26" ht="14.25" customHeight="1" x14ac:dyDescent="0.3">
      <c r="A285" s="252"/>
      <c r="B285" s="273"/>
      <c r="C285" s="311"/>
      <c r="D285" s="312"/>
      <c r="E285" s="312"/>
      <c r="F285" s="312"/>
      <c r="G285" s="312"/>
      <c r="H285" s="312"/>
      <c r="I285" s="312"/>
      <c r="J285" s="312"/>
      <c r="K285" s="273"/>
      <c r="L285" s="275"/>
      <c r="M285" s="276"/>
      <c r="N285" s="277"/>
      <c r="O285" s="313"/>
    </row>
    <row r="286" spans="1:26" ht="15" customHeight="1" x14ac:dyDescent="0.3">
      <c r="A286" s="263"/>
      <c r="B286" s="298" t="str">
        <f>B28</f>
        <v>1.00</v>
      </c>
      <c r="C286" s="370" t="str">
        <f>C28</f>
        <v>SERVIÇO PRELIMINARES</v>
      </c>
      <c r="D286" s="370"/>
      <c r="E286" s="370"/>
      <c r="F286" s="370"/>
      <c r="G286" s="370"/>
      <c r="H286" s="370"/>
      <c r="I286" s="370"/>
      <c r="J286" s="370"/>
      <c r="K286" s="298"/>
      <c r="L286" s="291"/>
      <c r="M286" s="299"/>
      <c r="N286" s="290"/>
      <c r="O286" s="291">
        <f>O28</f>
        <v>70984.83898</v>
      </c>
    </row>
    <row r="287" spans="1:26" ht="15" customHeight="1" x14ac:dyDescent="0.3">
      <c r="A287" s="263"/>
      <c r="B287" s="298" t="str">
        <f>B40</f>
        <v>2.00</v>
      </c>
      <c r="C287" s="370" t="str">
        <f>C40</f>
        <v>MOVIMENTO DE TERRAS PARA FUNDAÇÃO</v>
      </c>
      <c r="D287" s="370"/>
      <c r="E287" s="370"/>
      <c r="F287" s="370"/>
      <c r="G287" s="370"/>
      <c r="H287" s="370"/>
      <c r="I287" s="370"/>
      <c r="J287" s="370"/>
      <c r="K287" s="298"/>
      <c r="L287" s="291"/>
      <c r="M287" s="299"/>
      <c r="N287" s="299"/>
      <c r="O287" s="291">
        <f>O40</f>
        <v>0</v>
      </c>
    </row>
    <row r="288" spans="1:26" ht="15" customHeight="1" x14ac:dyDescent="0.3">
      <c r="A288" s="263"/>
      <c r="B288" s="298" t="str">
        <f>B45</f>
        <v>3.00</v>
      </c>
      <c r="C288" s="370" t="str">
        <f>C45</f>
        <v>FUNDÇÕES</v>
      </c>
      <c r="D288" s="370"/>
      <c r="E288" s="370"/>
      <c r="F288" s="370"/>
      <c r="G288" s="370"/>
      <c r="H288" s="370"/>
      <c r="I288" s="370"/>
      <c r="J288" s="370"/>
      <c r="K288" s="298"/>
      <c r="L288" s="291"/>
      <c r="M288" s="299"/>
      <c r="N288" s="299"/>
      <c r="O288" s="291">
        <f>O45</f>
        <v>0</v>
      </c>
    </row>
    <row r="289" spans="1:15" ht="15" customHeight="1" x14ac:dyDescent="0.3">
      <c r="A289" s="263"/>
      <c r="B289" s="298" t="str">
        <f>B57</f>
        <v>4.00</v>
      </c>
      <c r="C289" s="370" t="str">
        <f>C57</f>
        <v>SUPERESTRUTURA</v>
      </c>
      <c r="D289" s="370"/>
      <c r="E289" s="370"/>
      <c r="F289" s="370"/>
      <c r="G289" s="370"/>
      <c r="H289" s="370"/>
      <c r="I289" s="370"/>
      <c r="J289" s="370"/>
      <c r="K289" s="298"/>
      <c r="L289" s="291"/>
      <c r="M289" s="299"/>
      <c r="N289" s="299"/>
      <c r="O289" s="291">
        <f>O57</f>
        <v>55581.830796999995</v>
      </c>
    </row>
    <row r="290" spans="1:15" ht="15" customHeight="1" x14ac:dyDescent="0.3">
      <c r="A290" s="263"/>
      <c r="B290" s="298" t="str">
        <f>B82</f>
        <v>5.00</v>
      </c>
      <c r="C290" s="371" t="str">
        <f>C82</f>
        <v xml:space="preserve">SISTEMA DE VEDAÇÃO VERTICAL INTERNO E EXTERNO [PAREDES] </v>
      </c>
      <c r="D290" s="371"/>
      <c r="E290" s="371"/>
      <c r="F290" s="371"/>
      <c r="G290" s="371"/>
      <c r="H290" s="371"/>
      <c r="I290" s="371"/>
      <c r="J290" s="371"/>
      <c r="K290" s="298"/>
      <c r="L290" s="291"/>
      <c r="M290" s="299"/>
      <c r="N290" s="299"/>
      <c r="O290" s="291">
        <f>O82</f>
        <v>70233.322576000006</v>
      </c>
    </row>
    <row r="291" spans="1:15" ht="15" customHeight="1" x14ac:dyDescent="0.3">
      <c r="A291" s="263"/>
      <c r="B291" s="298" t="str">
        <f>B90</f>
        <v>6.00</v>
      </c>
      <c r="C291" s="371" t="str">
        <f>C90</f>
        <v>ESQUADRIAS</v>
      </c>
      <c r="D291" s="371"/>
      <c r="E291" s="371"/>
      <c r="F291" s="371"/>
      <c r="G291" s="371"/>
      <c r="H291" s="371"/>
      <c r="I291" s="371"/>
      <c r="J291" s="371"/>
      <c r="K291" s="298"/>
      <c r="L291" s="291"/>
      <c r="M291" s="299"/>
      <c r="N291" s="299"/>
      <c r="O291" s="291">
        <f>O90</f>
        <v>25043.369267999999</v>
      </c>
    </row>
    <row r="292" spans="1:15" ht="15" customHeight="1" x14ac:dyDescent="0.3">
      <c r="A292" s="263"/>
      <c r="B292" s="298" t="str">
        <f>B105</f>
        <v>7.00</v>
      </c>
      <c r="C292" s="371" t="str">
        <f>C105</f>
        <v>SISTEMA DE COBERTURA</v>
      </c>
      <c r="D292" s="371"/>
      <c r="E292" s="371"/>
      <c r="F292" s="371"/>
      <c r="G292" s="371"/>
      <c r="H292" s="371"/>
      <c r="I292" s="371"/>
      <c r="J292" s="371"/>
      <c r="K292" s="298"/>
      <c r="L292" s="291"/>
      <c r="M292" s="299"/>
      <c r="N292" s="299"/>
      <c r="O292" s="291">
        <f>O105</f>
        <v>0</v>
      </c>
    </row>
    <row r="293" spans="1:15" ht="15" customHeight="1" x14ac:dyDescent="0.3">
      <c r="A293" s="263"/>
      <c r="B293" s="298" t="str">
        <f>B108</f>
        <v>8.00</v>
      </c>
      <c r="C293" s="371" t="str">
        <f>C108</f>
        <v>IMPERMEABILIZAÇÃO</v>
      </c>
      <c r="D293" s="371"/>
      <c r="E293" s="371"/>
      <c r="F293" s="371"/>
      <c r="G293" s="371"/>
      <c r="H293" s="371"/>
      <c r="I293" s="371"/>
      <c r="J293" s="371"/>
      <c r="K293" s="298"/>
      <c r="L293" s="291"/>
      <c r="M293" s="299"/>
      <c r="N293" s="299"/>
      <c r="O293" s="291">
        <f>O108</f>
        <v>8111.1384639999997</v>
      </c>
    </row>
    <row r="294" spans="1:15" ht="15" customHeight="1" x14ac:dyDescent="0.3">
      <c r="A294" s="263"/>
      <c r="B294" s="298" t="str">
        <f>B110</f>
        <v>9.00</v>
      </c>
      <c r="C294" s="371" t="str">
        <f>C110</f>
        <v>REVESTIMENTOS INTERNOS E EXTERNOS</v>
      </c>
      <c r="D294" s="371"/>
      <c r="E294" s="371"/>
      <c r="F294" s="371"/>
      <c r="G294" s="371"/>
      <c r="H294" s="371"/>
      <c r="I294" s="371"/>
      <c r="J294" s="371"/>
      <c r="K294" s="298"/>
      <c r="L294" s="291"/>
      <c r="M294" s="299"/>
      <c r="N294" s="299"/>
      <c r="O294" s="291">
        <f>O110</f>
        <v>116811.15550600001</v>
      </c>
    </row>
    <row r="295" spans="1:15" ht="15" customHeight="1" x14ac:dyDescent="0.3">
      <c r="A295" s="263"/>
      <c r="B295" s="298" t="str">
        <f>B125</f>
        <v>10.0</v>
      </c>
      <c r="C295" s="371" t="str">
        <f>C125</f>
        <v>SISTEMAS DE PISOS INTERNOS E EXTERNOS [PAVIMENTAÇÃO]</v>
      </c>
      <c r="D295" s="371"/>
      <c r="E295" s="371"/>
      <c r="F295" s="371"/>
      <c r="G295" s="371"/>
      <c r="H295" s="371"/>
      <c r="I295" s="371"/>
      <c r="J295" s="371"/>
      <c r="K295" s="298"/>
      <c r="L295" s="291"/>
      <c r="M295" s="299"/>
      <c r="N295" s="299"/>
      <c r="O295" s="291">
        <f>O125</f>
        <v>179213.57413500003</v>
      </c>
    </row>
    <row r="296" spans="1:15" ht="15" customHeight="1" x14ac:dyDescent="0.3">
      <c r="A296" s="263"/>
      <c r="B296" s="298" t="str">
        <f>B135</f>
        <v>11.0</v>
      </c>
      <c r="C296" s="371" t="str">
        <f>C135</f>
        <v>PINTURA</v>
      </c>
      <c r="D296" s="371"/>
      <c r="E296" s="371"/>
      <c r="F296" s="371"/>
      <c r="G296" s="371"/>
      <c r="H296" s="371"/>
      <c r="I296" s="371"/>
      <c r="J296" s="371"/>
      <c r="K296" s="298"/>
      <c r="L296" s="291"/>
      <c r="M296" s="299"/>
      <c r="N296" s="299"/>
      <c r="O296" s="291">
        <f>O135</f>
        <v>115969.654649</v>
      </c>
    </row>
    <row r="297" spans="1:15" ht="15" customHeight="1" x14ac:dyDescent="0.3">
      <c r="A297" s="263"/>
      <c r="B297" s="298" t="str">
        <f>B143</f>
        <v>12.0</v>
      </c>
      <c r="C297" s="371" t="str">
        <f>C143</f>
        <v>INSTALAÇÕES HIDRAULICAS</v>
      </c>
      <c r="D297" s="371"/>
      <c r="E297" s="371"/>
      <c r="F297" s="371"/>
      <c r="G297" s="371"/>
      <c r="H297" s="371"/>
      <c r="I297" s="371"/>
      <c r="J297" s="371"/>
      <c r="K297" s="298"/>
      <c r="L297" s="291"/>
      <c r="M297" s="299"/>
      <c r="N297" s="299"/>
      <c r="O297" s="291">
        <f>O143</f>
        <v>11877.471800000001</v>
      </c>
    </row>
    <row r="298" spans="1:15" ht="15" customHeight="1" x14ac:dyDescent="0.3">
      <c r="A298" s="263"/>
      <c r="B298" s="298" t="str">
        <f>B180</f>
        <v>13.0</v>
      </c>
      <c r="C298" s="371" t="str">
        <f>C180</f>
        <v>INSTALAÇÕES SANITARIAS</v>
      </c>
      <c r="D298" s="371"/>
      <c r="E298" s="371"/>
      <c r="F298" s="371"/>
      <c r="G298" s="371"/>
      <c r="H298" s="371"/>
      <c r="I298" s="371"/>
      <c r="J298" s="371"/>
      <c r="K298" s="298"/>
      <c r="L298" s="291"/>
      <c r="M298" s="299"/>
      <c r="N298" s="299"/>
      <c r="O298" s="291">
        <f>O180</f>
        <v>10780.5093</v>
      </c>
    </row>
    <row r="299" spans="1:15" ht="15" customHeight="1" x14ac:dyDescent="0.3">
      <c r="A299" s="263"/>
      <c r="B299" s="298" t="str">
        <f>B198</f>
        <v>14.0</v>
      </c>
      <c r="C299" s="371" t="str">
        <f>C198</f>
        <v>INSTALAÇÕES DE AGUAS PLUVIAIS</v>
      </c>
      <c r="D299" s="371"/>
      <c r="E299" s="371"/>
      <c r="F299" s="371"/>
      <c r="G299" s="371"/>
      <c r="H299" s="371"/>
      <c r="I299" s="371"/>
      <c r="J299" s="371"/>
      <c r="K299" s="298"/>
      <c r="L299" s="291"/>
      <c r="M299" s="299"/>
      <c r="N299" s="299"/>
      <c r="O299" s="291">
        <f>O198</f>
        <v>7156.7760090000002</v>
      </c>
    </row>
    <row r="300" spans="1:15" ht="14.25" customHeight="1" x14ac:dyDescent="0.3">
      <c r="A300" s="263"/>
      <c r="B300" s="298" t="str">
        <f>B201</f>
        <v>15.0</v>
      </c>
      <c r="C300" s="371" t="str">
        <f>C201</f>
        <v>LOUÇAS E METAIS</v>
      </c>
      <c r="D300" s="371"/>
      <c r="E300" s="371"/>
      <c r="F300" s="371"/>
      <c r="G300" s="371"/>
      <c r="H300" s="371"/>
      <c r="I300" s="371"/>
      <c r="J300" s="371"/>
      <c r="K300" s="298"/>
      <c r="L300" s="291"/>
      <c r="M300" s="299"/>
      <c r="N300" s="299"/>
      <c r="O300" s="291">
        <f>O201</f>
        <v>20335.773399999998</v>
      </c>
    </row>
    <row r="301" spans="1:15" ht="15" customHeight="1" x14ac:dyDescent="0.3">
      <c r="A301" s="263"/>
      <c r="B301" s="298" t="str">
        <f>B219</f>
        <v>16.0</v>
      </c>
      <c r="C301" s="371" t="str">
        <f>C219</f>
        <v>SISTEMA DE PROTEÇÃO CONTRA INCENDIO</v>
      </c>
      <c r="D301" s="371"/>
      <c r="E301" s="371"/>
      <c r="F301" s="371"/>
      <c r="G301" s="371"/>
      <c r="H301" s="371"/>
      <c r="I301" s="371"/>
      <c r="J301" s="371"/>
      <c r="K301" s="298"/>
      <c r="L301" s="291"/>
      <c r="M301" s="299"/>
      <c r="N301" s="299"/>
      <c r="O301" s="291">
        <f>O219</f>
        <v>1005.0526</v>
      </c>
    </row>
    <row r="302" spans="1:15" ht="15" customHeight="1" x14ac:dyDescent="0.3">
      <c r="A302" s="263"/>
      <c r="B302" s="298" t="str">
        <f>B225</f>
        <v>17.0</v>
      </c>
      <c r="C302" s="371" t="str">
        <f>C225</f>
        <v>INSTALAÇÕES ELETRICAS E TELEFONICAS 220V</v>
      </c>
      <c r="D302" s="371"/>
      <c r="E302" s="371"/>
      <c r="F302" s="371"/>
      <c r="G302" s="371"/>
      <c r="H302" s="371"/>
      <c r="I302" s="371"/>
      <c r="J302" s="371"/>
      <c r="K302" s="298"/>
      <c r="L302" s="291"/>
      <c r="M302" s="299"/>
      <c r="N302" s="299"/>
      <c r="O302" s="291">
        <f>O225</f>
        <v>46032.991500000004</v>
      </c>
    </row>
    <row r="303" spans="1:15" ht="15" customHeight="1" x14ac:dyDescent="0.3">
      <c r="A303" s="263"/>
      <c r="B303" s="298" t="str">
        <f>B268</f>
        <v>18.0</v>
      </c>
      <c r="C303" s="371" t="str">
        <f>C268</f>
        <v>SISTEMA DE PROTEÇÃO CONTRA DESCARGAS ATMOSFERICAS [SPDA]</v>
      </c>
      <c r="D303" s="371"/>
      <c r="E303" s="371"/>
      <c r="F303" s="371"/>
      <c r="G303" s="371"/>
      <c r="H303" s="371"/>
      <c r="I303" s="371"/>
      <c r="J303" s="371"/>
      <c r="K303" s="298"/>
      <c r="L303" s="291"/>
      <c r="M303" s="299"/>
      <c r="N303" s="299"/>
      <c r="O303" s="291">
        <f>O268</f>
        <v>3973.6268</v>
      </c>
    </row>
    <row r="304" spans="1:15" ht="15" customHeight="1" x14ac:dyDescent="0.3">
      <c r="A304" s="263"/>
      <c r="B304" s="298" t="str">
        <f>B275</f>
        <v>19.0</v>
      </c>
      <c r="C304" s="371" t="str">
        <f>C275</f>
        <v>SERVIÇOS COMPLEMENTARES</v>
      </c>
      <c r="D304" s="371"/>
      <c r="E304" s="371"/>
      <c r="F304" s="371"/>
      <c r="G304" s="371"/>
      <c r="H304" s="371"/>
      <c r="I304" s="371"/>
      <c r="J304" s="371"/>
      <c r="K304" s="298"/>
      <c r="L304" s="291"/>
      <c r="M304" s="299"/>
      <c r="N304" s="299"/>
      <c r="O304" s="291">
        <f>O275</f>
        <v>54711.916864999999</v>
      </c>
    </row>
    <row r="305" spans="1:26" ht="14.25" customHeight="1" x14ac:dyDescent="0.3">
      <c r="A305" s="263"/>
      <c r="B305" s="298" t="str">
        <f>B282</f>
        <v>20.0</v>
      </c>
      <c r="C305" s="371" t="str">
        <f>C282</f>
        <v>SERVIÇOS FINAIS</v>
      </c>
      <c r="D305" s="371"/>
      <c r="E305" s="371"/>
      <c r="F305" s="371"/>
      <c r="G305" s="371"/>
      <c r="H305" s="371"/>
      <c r="I305" s="371"/>
      <c r="J305" s="371"/>
      <c r="K305" s="298"/>
      <c r="L305" s="291"/>
      <c r="M305" s="299"/>
      <c r="N305" s="299"/>
      <c r="O305" s="291">
        <f>O282</f>
        <v>24528.627599999996</v>
      </c>
    </row>
    <row r="306" spans="1:26" ht="14.25" customHeight="1" x14ac:dyDescent="0.3">
      <c r="A306" s="262"/>
      <c r="B306" s="264"/>
      <c r="C306" s="307" t="s">
        <v>27</v>
      </c>
      <c r="D306" s="308"/>
      <c r="E306" s="308"/>
      <c r="F306" s="308"/>
      <c r="G306" s="308"/>
      <c r="H306" s="308"/>
      <c r="I306" s="308"/>
      <c r="J306" s="308"/>
      <c r="K306" s="264"/>
      <c r="L306" s="265"/>
      <c r="M306" s="266"/>
      <c r="N306" s="309"/>
      <c r="O306" s="310">
        <f>SUBTOTAL(9,O286:O305)</f>
        <v>822351.63024900015</v>
      </c>
    </row>
    <row r="307" spans="1:26" ht="14.25" customHeight="1" x14ac:dyDescent="0.3">
      <c r="A307" s="1"/>
      <c r="B307" s="1"/>
      <c r="C307" s="187"/>
      <c r="K307" s="1"/>
      <c r="L307" s="41"/>
      <c r="M307" s="42"/>
      <c r="N307" s="43"/>
      <c r="O307" s="3"/>
    </row>
    <row r="308" spans="1:26" ht="14.25" customHeight="1" x14ac:dyDescent="0.3">
      <c r="A308" s="1"/>
      <c r="B308" s="1"/>
      <c r="C308" s="187"/>
      <c r="K308" s="1"/>
      <c r="L308" s="41"/>
      <c r="M308" s="42"/>
      <c r="N308" s="43"/>
      <c r="O308" s="3"/>
    </row>
    <row r="309" spans="1:26" ht="14.25" customHeight="1" x14ac:dyDescent="0.3">
      <c r="A309" s="1"/>
      <c r="B309" s="1"/>
      <c r="C309" s="187"/>
      <c r="K309" s="1"/>
      <c r="L309" s="41"/>
      <c r="M309" s="42"/>
      <c r="N309" s="43"/>
      <c r="O309" s="3"/>
    </row>
    <row r="310" spans="1:26" ht="14.25" customHeight="1" x14ac:dyDescent="0.3">
      <c r="A310" s="1"/>
      <c r="B310" s="1"/>
      <c r="C310" s="187"/>
      <c r="K310" s="1"/>
      <c r="L310" s="41"/>
      <c r="M310" s="42"/>
      <c r="N310" s="43"/>
      <c r="O310" s="3"/>
    </row>
    <row r="311" spans="1:26" ht="14.25" customHeight="1" x14ac:dyDescent="0.3">
      <c r="A311" s="1"/>
      <c r="B311" s="1"/>
      <c r="C311" s="187"/>
      <c r="K311" s="1"/>
      <c r="L311" s="41"/>
      <c r="M311" s="42"/>
      <c r="N311" s="43"/>
      <c r="O311" s="3"/>
    </row>
    <row r="312" spans="1:26" ht="14.25" customHeight="1" x14ac:dyDescent="0.3">
      <c r="A312" s="49"/>
      <c r="B312" s="49"/>
      <c r="C312" s="372" t="s">
        <v>183</v>
      </c>
      <c r="D312" s="372"/>
      <c r="E312" s="372"/>
      <c r="F312" s="372"/>
      <c r="G312" s="50"/>
      <c r="H312" s="50"/>
      <c r="I312" s="50"/>
      <c r="J312" s="50"/>
      <c r="K312" s="49"/>
      <c r="L312" s="319" t="s">
        <v>184</v>
      </c>
      <c r="M312" s="319"/>
      <c r="N312" s="319"/>
      <c r="O312" s="53"/>
      <c r="Q312" s="50"/>
      <c r="R312" s="50"/>
      <c r="S312" s="50"/>
      <c r="T312" s="50"/>
      <c r="U312" s="166"/>
      <c r="V312" s="101"/>
      <c r="W312" s="101"/>
      <c r="X312" s="101"/>
      <c r="Y312" s="50"/>
      <c r="Z312" s="50"/>
    </row>
    <row r="313" spans="1:26" ht="14.25" customHeight="1" x14ac:dyDescent="0.3">
      <c r="A313" s="47"/>
      <c r="B313" s="47"/>
      <c r="C313" s="322" t="s">
        <v>185</v>
      </c>
      <c r="D313" s="322"/>
      <c r="E313" s="322"/>
      <c r="F313" s="322"/>
      <c r="G313" s="46"/>
      <c r="H313" s="319"/>
      <c r="I313" s="319"/>
      <c r="J313" s="319"/>
      <c r="K313" s="145"/>
      <c r="L313" s="320" t="s">
        <v>186</v>
      </c>
      <c r="M313" s="321"/>
      <c r="N313" s="321"/>
      <c r="O313" s="146"/>
      <c r="Q313" s="46"/>
      <c r="R313" s="46"/>
      <c r="S313" s="46"/>
      <c r="T313" s="46"/>
      <c r="U313" s="167"/>
      <c r="V313" s="102"/>
      <c r="W313" s="102"/>
      <c r="X313" s="102"/>
      <c r="Y313" s="46"/>
      <c r="Z313" s="46"/>
    </row>
    <row r="314" spans="1:26" ht="14.4" x14ac:dyDescent="0.3">
      <c r="A314" s="10"/>
      <c r="B314" s="10"/>
      <c r="C314" s="55"/>
      <c r="D314" s="55"/>
      <c r="E314" s="55"/>
      <c r="F314" s="55"/>
      <c r="G314" s="13"/>
      <c r="H314" s="320"/>
      <c r="I314" s="321"/>
      <c r="J314" s="321"/>
      <c r="K314" s="15"/>
      <c r="L314" s="318" t="s">
        <v>509</v>
      </c>
      <c r="M314" s="318"/>
      <c r="N314" s="318"/>
      <c r="O314" s="9"/>
      <c r="Q314" s="13"/>
      <c r="R314" s="13"/>
      <c r="S314" s="13"/>
      <c r="T314" s="13"/>
      <c r="U314" s="168"/>
      <c r="V314" s="103"/>
      <c r="W314" s="103"/>
      <c r="X314" s="103"/>
      <c r="Y314" s="13"/>
      <c r="Z314" s="13"/>
    </row>
    <row r="315" spans="1:26" ht="15" customHeight="1" x14ac:dyDescent="0.3">
      <c r="A315" s="56"/>
      <c r="B315" s="56"/>
      <c r="C315" s="191"/>
      <c r="D315" s="58"/>
      <c r="E315" s="58"/>
      <c r="F315" s="58"/>
      <c r="G315" s="58"/>
      <c r="H315" s="318"/>
      <c r="I315" s="318"/>
      <c r="J315" s="318"/>
      <c r="K315" s="56"/>
      <c r="L315" s="57"/>
      <c r="M315" s="57"/>
      <c r="N315" s="56"/>
      <c r="O315" s="56"/>
      <c r="Q315" s="58"/>
      <c r="R315" s="58"/>
      <c r="S315" s="58"/>
      <c r="T315" s="58"/>
      <c r="U315" s="162"/>
      <c r="V315" s="100"/>
      <c r="W315" s="100"/>
      <c r="X315" s="100"/>
      <c r="Y315" s="58"/>
      <c r="Z315" s="58"/>
    </row>
    <row r="316" spans="1:26" ht="15" customHeight="1" x14ac:dyDescent="0.3">
      <c r="A316" s="56"/>
      <c r="B316" s="56"/>
      <c r="C316" s="191"/>
      <c r="D316" s="58"/>
      <c r="E316" s="58"/>
      <c r="F316" s="58"/>
      <c r="G316" s="58"/>
      <c r="H316" s="58"/>
      <c r="I316" s="58"/>
      <c r="J316" s="58"/>
      <c r="K316" s="56"/>
      <c r="L316" s="57"/>
      <c r="M316" s="57"/>
      <c r="N316" s="56"/>
      <c r="O316" s="56"/>
      <c r="Q316" s="58"/>
      <c r="R316" s="58"/>
      <c r="S316" s="58"/>
      <c r="T316" s="58"/>
      <c r="U316" s="162"/>
      <c r="V316" s="100"/>
      <c r="W316" s="100"/>
      <c r="X316" s="100"/>
      <c r="Y316" s="58"/>
      <c r="Z316" s="58"/>
    </row>
    <row r="317" spans="1:26" ht="14.25" customHeight="1" x14ac:dyDescent="0.3">
      <c r="A317" s="15"/>
      <c r="B317" s="15"/>
      <c r="C317" s="189"/>
      <c r="D317" s="8"/>
      <c r="E317" s="8"/>
      <c r="F317" s="8"/>
      <c r="G317" s="8"/>
      <c r="H317" s="8"/>
      <c r="I317" s="8"/>
      <c r="J317" s="8"/>
      <c r="K317" s="15"/>
      <c r="L317" s="48"/>
      <c r="M317" s="59"/>
      <c r="N317" s="60"/>
      <c r="O317" s="9"/>
      <c r="Q317" s="8"/>
      <c r="R317" s="8"/>
      <c r="S317" s="8"/>
      <c r="T317" s="8"/>
      <c r="U317" s="162"/>
      <c r="V317" s="100"/>
      <c r="W317" s="100"/>
      <c r="X317" s="100"/>
      <c r="Y317" s="8"/>
      <c r="Z317" s="8"/>
    </row>
    <row r="318" spans="1:26" ht="14.25" customHeight="1" x14ac:dyDescent="0.3">
      <c r="A318" s="49"/>
      <c r="B318" s="49"/>
      <c r="C318" s="190"/>
      <c r="D318" s="50"/>
      <c r="E318" s="50"/>
      <c r="F318" s="50"/>
      <c r="G318" s="50"/>
      <c r="H318" s="50"/>
      <c r="I318" s="50"/>
      <c r="J318" s="50"/>
      <c r="K318" s="49"/>
      <c r="L318" s="51"/>
      <c r="M318" s="52"/>
      <c r="N318" s="54"/>
      <c r="O318" s="53"/>
      <c r="Q318" s="50"/>
      <c r="R318" s="50"/>
      <c r="S318" s="50"/>
      <c r="T318" s="50"/>
      <c r="U318" s="166"/>
      <c r="V318" s="101"/>
      <c r="W318" s="101"/>
      <c r="X318" s="101"/>
      <c r="Y318" s="50"/>
      <c r="Z318" s="50"/>
    </row>
    <row r="319" spans="1:26" ht="14.25" customHeight="1" x14ac:dyDescent="0.3">
      <c r="A319" s="49"/>
      <c r="B319" s="49"/>
      <c r="C319" s="190"/>
      <c r="D319" s="50"/>
      <c r="E319" s="50"/>
      <c r="F319" s="50"/>
      <c r="G319" s="50"/>
      <c r="H319" s="50"/>
      <c r="I319" s="50"/>
      <c r="J319" s="50"/>
      <c r="K319" s="49"/>
      <c r="L319" s="51"/>
      <c r="M319" s="52"/>
      <c r="N319" s="54"/>
      <c r="O319" s="53"/>
      <c r="Q319" s="50"/>
      <c r="R319" s="50"/>
      <c r="S319" s="50"/>
      <c r="T319" s="50"/>
      <c r="U319" s="166"/>
      <c r="V319" s="101"/>
      <c r="W319" s="101"/>
      <c r="X319" s="101"/>
      <c r="Y319" s="50"/>
      <c r="Z319" s="50"/>
    </row>
    <row r="320" spans="1:26" ht="14.25" customHeight="1" x14ac:dyDescent="0.3">
      <c r="A320" s="49"/>
      <c r="B320" s="49"/>
      <c r="C320" s="190"/>
      <c r="D320" s="50"/>
      <c r="E320" s="50"/>
      <c r="F320" s="50"/>
      <c r="G320" s="50"/>
      <c r="H320" s="50"/>
      <c r="I320" s="50"/>
      <c r="J320" s="50"/>
      <c r="K320" s="49"/>
      <c r="L320" s="51"/>
      <c r="M320" s="52"/>
      <c r="N320" s="54"/>
      <c r="O320" s="53"/>
      <c r="Q320" s="50"/>
      <c r="R320" s="50"/>
      <c r="S320" s="50"/>
      <c r="T320" s="50"/>
      <c r="U320" s="166"/>
      <c r="V320" s="101"/>
      <c r="W320" s="101"/>
      <c r="X320" s="101"/>
      <c r="Y320" s="50"/>
      <c r="Z320" s="50"/>
    </row>
    <row r="321" spans="1:15" ht="14.25" customHeight="1" x14ac:dyDescent="0.3">
      <c r="A321" s="1"/>
      <c r="B321" s="1"/>
      <c r="C321" s="187"/>
      <c r="K321" s="1"/>
      <c r="L321" s="41"/>
      <c r="M321" s="42"/>
      <c r="N321" s="43"/>
      <c r="O321" s="3"/>
    </row>
    <row r="322" spans="1:15" ht="14.25" customHeight="1" x14ac:dyDescent="0.3">
      <c r="A322" s="1"/>
      <c r="B322" s="1"/>
      <c r="C322" s="187"/>
      <c r="K322" s="1"/>
      <c r="L322" s="41"/>
      <c r="M322" s="42"/>
      <c r="N322" s="43"/>
      <c r="O322" s="3"/>
    </row>
    <row r="323" spans="1:15" ht="14.25" customHeight="1" x14ac:dyDescent="0.3">
      <c r="A323" s="1"/>
      <c r="B323" s="1"/>
      <c r="C323" s="187"/>
      <c r="K323" s="1"/>
      <c r="L323" s="41"/>
      <c r="M323" s="42"/>
      <c r="N323" s="43"/>
      <c r="O323" s="3"/>
    </row>
    <row r="324" spans="1:15" ht="14.25" customHeight="1" x14ac:dyDescent="0.3">
      <c r="A324" s="1"/>
      <c r="B324" s="1"/>
      <c r="C324" s="187"/>
      <c r="K324" s="1"/>
      <c r="L324" s="41"/>
      <c r="M324" s="42"/>
      <c r="N324" s="43"/>
      <c r="O324" s="3"/>
    </row>
    <row r="325" spans="1:15" ht="14.25" customHeight="1" x14ac:dyDescent="0.3">
      <c r="A325" s="1"/>
      <c r="B325" s="1"/>
      <c r="C325" s="187"/>
      <c r="K325" s="1"/>
      <c r="L325" s="41"/>
      <c r="M325" s="42"/>
      <c r="N325" s="43"/>
      <c r="O325" s="3"/>
    </row>
    <row r="326" spans="1:15" ht="14.25" customHeight="1" x14ac:dyDescent="0.3">
      <c r="A326" s="1"/>
      <c r="B326" s="1"/>
      <c r="C326" s="187"/>
      <c r="K326" s="1"/>
      <c r="L326" s="41"/>
      <c r="M326" s="42"/>
      <c r="N326" s="43"/>
      <c r="O326" s="3"/>
    </row>
    <row r="327" spans="1:15" ht="14.25" customHeight="1" x14ac:dyDescent="0.3">
      <c r="A327" s="1"/>
      <c r="B327" s="1"/>
      <c r="C327" s="187"/>
      <c r="K327" s="1"/>
      <c r="L327" s="41"/>
      <c r="M327" s="42"/>
      <c r="N327" s="43"/>
      <c r="O327" s="3"/>
    </row>
    <row r="328" spans="1:15" ht="14.25" customHeight="1" x14ac:dyDescent="0.3">
      <c r="A328" s="1"/>
      <c r="B328" s="1"/>
      <c r="C328" s="187"/>
      <c r="K328" s="1"/>
      <c r="L328" s="41"/>
      <c r="M328" s="42"/>
      <c r="N328" s="43"/>
      <c r="O328" s="3"/>
    </row>
    <row r="329" spans="1:15" ht="14.25" customHeight="1" x14ac:dyDescent="0.3">
      <c r="A329" s="1"/>
      <c r="B329" s="1"/>
      <c r="C329" s="187"/>
      <c r="K329" s="1"/>
      <c r="L329" s="41"/>
      <c r="M329" s="42"/>
      <c r="N329" s="43"/>
      <c r="O329" s="3"/>
    </row>
    <row r="330" spans="1:15" ht="14.25" customHeight="1" x14ac:dyDescent="0.3">
      <c r="A330" s="1"/>
      <c r="B330" s="1"/>
      <c r="C330" s="187"/>
      <c r="K330" s="1"/>
      <c r="L330" s="41"/>
      <c r="M330" s="42"/>
      <c r="N330" s="43"/>
      <c r="O330" s="3"/>
    </row>
    <row r="331" spans="1:15" ht="14.25" customHeight="1" x14ac:dyDescent="0.3">
      <c r="A331" s="1"/>
      <c r="B331" s="1"/>
      <c r="C331" s="187"/>
      <c r="K331" s="1"/>
      <c r="L331" s="41"/>
      <c r="M331" s="42"/>
      <c r="N331" s="43"/>
      <c r="O331" s="3"/>
    </row>
    <row r="332" spans="1:15" ht="14.25" customHeight="1" x14ac:dyDescent="0.3">
      <c r="A332" s="1"/>
      <c r="B332" s="1"/>
      <c r="C332" s="187"/>
      <c r="K332" s="1"/>
      <c r="L332" s="41"/>
      <c r="M332" s="42"/>
      <c r="N332" s="43"/>
      <c r="O332" s="3"/>
    </row>
    <row r="333" spans="1:15" ht="14.25" customHeight="1" x14ac:dyDescent="0.3">
      <c r="A333" s="1"/>
      <c r="B333" s="1"/>
      <c r="C333" s="187"/>
      <c r="K333" s="1"/>
      <c r="L333" s="41"/>
      <c r="M333" s="42"/>
      <c r="N333" s="43"/>
      <c r="O333" s="3"/>
    </row>
    <row r="334" spans="1:15" ht="14.25" customHeight="1" x14ac:dyDescent="0.3">
      <c r="A334" s="1"/>
      <c r="B334" s="1"/>
      <c r="C334" s="187"/>
      <c r="K334" s="1"/>
      <c r="L334" s="41"/>
      <c r="M334" s="42"/>
      <c r="N334" s="43"/>
      <c r="O334" s="3"/>
    </row>
    <row r="335" spans="1:15" ht="14.25" customHeight="1" x14ac:dyDescent="0.3">
      <c r="A335" s="1"/>
      <c r="B335" s="1"/>
      <c r="C335" s="187"/>
      <c r="K335" s="1"/>
      <c r="L335" s="41"/>
      <c r="M335" s="42"/>
      <c r="N335" s="43"/>
      <c r="O335" s="3"/>
    </row>
    <row r="336" spans="1:15" ht="14.25" customHeight="1" x14ac:dyDescent="0.3">
      <c r="A336" s="1"/>
      <c r="B336" s="1"/>
      <c r="C336" s="187"/>
      <c r="K336" s="1"/>
      <c r="L336" s="41"/>
      <c r="M336" s="42"/>
      <c r="N336" s="43"/>
      <c r="O336" s="3"/>
    </row>
    <row r="337" spans="1:15" ht="14.25" customHeight="1" x14ac:dyDescent="0.3">
      <c r="A337" s="1"/>
      <c r="B337" s="1"/>
      <c r="C337" s="187"/>
      <c r="K337" s="1"/>
      <c r="L337" s="41"/>
      <c r="M337" s="42"/>
      <c r="N337" s="43"/>
      <c r="O337" s="3"/>
    </row>
    <row r="338" spans="1:15" ht="14.25" customHeight="1" x14ac:dyDescent="0.3">
      <c r="A338" s="1"/>
      <c r="B338" s="1"/>
      <c r="C338" s="187"/>
      <c r="K338" s="1"/>
      <c r="L338" s="41"/>
      <c r="M338" s="42"/>
      <c r="N338" s="43"/>
      <c r="O338" s="3"/>
    </row>
    <row r="339" spans="1:15" ht="14.25" customHeight="1" x14ac:dyDescent="0.3">
      <c r="A339" s="1"/>
      <c r="B339" s="1"/>
      <c r="C339" s="187"/>
      <c r="K339" s="1"/>
      <c r="L339" s="41"/>
      <c r="M339" s="42"/>
      <c r="N339" s="43"/>
      <c r="O339" s="3"/>
    </row>
    <row r="340" spans="1:15" ht="14.25" customHeight="1" x14ac:dyDescent="0.3">
      <c r="A340" s="1"/>
      <c r="B340" s="1"/>
      <c r="C340" s="187"/>
      <c r="K340" s="1"/>
      <c r="L340" s="41"/>
      <c r="M340" s="42"/>
      <c r="N340" s="43"/>
      <c r="O340" s="3"/>
    </row>
    <row r="341" spans="1:15" ht="14.25" customHeight="1" x14ac:dyDescent="0.3">
      <c r="A341" s="1"/>
      <c r="B341" s="1"/>
      <c r="C341" s="187"/>
      <c r="K341" s="1"/>
      <c r="L341" s="41"/>
      <c r="M341" s="42"/>
      <c r="N341" s="43"/>
      <c r="O341" s="3"/>
    </row>
    <row r="342" spans="1:15" ht="14.25" customHeight="1" x14ac:dyDescent="0.3">
      <c r="A342" s="1"/>
      <c r="B342" s="1"/>
      <c r="C342" s="187"/>
      <c r="K342" s="1"/>
      <c r="L342" s="41"/>
      <c r="M342" s="42"/>
      <c r="N342" s="43"/>
      <c r="O342" s="3"/>
    </row>
    <row r="343" spans="1:15" ht="14.25" customHeight="1" x14ac:dyDescent="0.3">
      <c r="A343" s="1"/>
      <c r="B343" s="1"/>
      <c r="C343" s="187"/>
      <c r="K343" s="1"/>
      <c r="L343" s="41"/>
      <c r="M343" s="42"/>
      <c r="N343" s="43"/>
      <c r="O343" s="3"/>
    </row>
    <row r="344" spans="1:15" ht="14.25" customHeight="1" x14ac:dyDescent="0.3">
      <c r="A344" s="1"/>
      <c r="B344" s="1"/>
      <c r="C344" s="187"/>
      <c r="K344" s="1"/>
      <c r="L344" s="41"/>
      <c r="M344" s="42"/>
      <c r="N344" s="43"/>
      <c r="O344" s="3"/>
    </row>
    <row r="345" spans="1:15" ht="14.25" customHeight="1" x14ac:dyDescent="0.3">
      <c r="A345" s="1"/>
      <c r="B345" s="1"/>
      <c r="C345" s="187"/>
      <c r="K345" s="1"/>
      <c r="L345" s="41"/>
      <c r="M345" s="42"/>
      <c r="N345" s="43"/>
      <c r="O345" s="3"/>
    </row>
    <row r="346" spans="1:15" ht="14.25" customHeight="1" x14ac:dyDescent="0.3">
      <c r="A346" s="1"/>
      <c r="B346" s="1"/>
      <c r="C346" s="187"/>
      <c r="K346" s="1"/>
      <c r="L346" s="41"/>
      <c r="M346" s="42"/>
      <c r="N346" s="43"/>
      <c r="O346" s="3"/>
    </row>
    <row r="347" spans="1:15" ht="14.25" customHeight="1" x14ac:dyDescent="0.3">
      <c r="A347" s="1"/>
      <c r="B347" s="1"/>
      <c r="C347" s="187"/>
      <c r="K347" s="1"/>
      <c r="L347" s="41"/>
      <c r="M347" s="42"/>
      <c r="N347" s="43"/>
      <c r="O347" s="3"/>
    </row>
    <row r="348" spans="1:15" ht="14.25" customHeight="1" x14ac:dyDescent="0.3">
      <c r="A348" s="1"/>
      <c r="B348" s="1"/>
      <c r="C348" s="187"/>
      <c r="K348" s="1"/>
      <c r="L348" s="41"/>
      <c r="M348" s="42"/>
      <c r="N348" s="43"/>
      <c r="O348" s="3"/>
    </row>
    <row r="349" spans="1:15" ht="14.25" customHeight="1" x14ac:dyDescent="0.3">
      <c r="A349" s="1"/>
      <c r="B349" s="1"/>
      <c r="C349" s="187"/>
      <c r="K349" s="1"/>
      <c r="L349" s="41"/>
      <c r="M349" s="42"/>
      <c r="N349" s="43"/>
      <c r="O349" s="3"/>
    </row>
    <row r="350" spans="1:15" ht="14.25" customHeight="1" x14ac:dyDescent="0.3">
      <c r="A350" s="1"/>
      <c r="B350" s="1"/>
      <c r="C350" s="187"/>
      <c r="K350" s="1"/>
      <c r="L350" s="41"/>
      <c r="M350" s="42"/>
      <c r="N350" s="43"/>
      <c r="O350" s="3"/>
    </row>
    <row r="351" spans="1:15" ht="14.25" customHeight="1" x14ac:dyDescent="0.3">
      <c r="A351" s="1"/>
      <c r="B351" s="1"/>
      <c r="C351" s="187"/>
      <c r="K351" s="1"/>
      <c r="L351" s="41"/>
      <c r="M351" s="42"/>
      <c r="N351" s="43"/>
      <c r="O351" s="3"/>
    </row>
    <row r="352" spans="1:15" ht="14.25" customHeight="1" x14ac:dyDescent="0.3">
      <c r="A352" s="1"/>
      <c r="B352" s="1"/>
      <c r="C352" s="187"/>
      <c r="K352" s="1"/>
      <c r="L352" s="41"/>
      <c r="M352" s="42"/>
      <c r="N352" s="43"/>
      <c r="O352" s="3"/>
    </row>
    <row r="353" spans="1:15" ht="14.25" customHeight="1" x14ac:dyDescent="0.3">
      <c r="A353" s="1"/>
      <c r="B353" s="1"/>
      <c r="C353" s="187"/>
      <c r="K353" s="1"/>
      <c r="L353" s="41"/>
      <c r="M353" s="42"/>
      <c r="N353" s="43"/>
      <c r="O353" s="3"/>
    </row>
    <row r="354" spans="1:15" ht="14.25" customHeight="1" x14ac:dyDescent="0.3">
      <c r="A354" s="1"/>
      <c r="B354" s="1"/>
      <c r="C354" s="187"/>
      <c r="K354" s="1"/>
      <c r="L354" s="41"/>
      <c r="M354" s="42"/>
      <c r="N354" s="43"/>
      <c r="O354" s="3"/>
    </row>
    <row r="355" spans="1:15" ht="14.25" customHeight="1" x14ac:dyDescent="0.3">
      <c r="A355" s="1"/>
      <c r="B355" s="1"/>
      <c r="C355" s="187"/>
      <c r="K355" s="1"/>
      <c r="L355" s="41"/>
      <c r="M355" s="42"/>
      <c r="N355" s="43"/>
      <c r="O355" s="3"/>
    </row>
    <row r="356" spans="1:15" ht="14.25" customHeight="1" x14ac:dyDescent="0.3">
      <c r="A356" s="1"/>
      <c r="B356" s="1"/>
      <c r="C356" s="187"/>
      <c r="K356" s="1"/>
      <c r="L356" s="41"/>
      <c r="M356" s="42"/>
      <c r="N356" s="43"/>
      <c r="O356" s="3"/>
    </row>
    <row r="357" spans="1:15" ht="14.25" customHeight="1" x14ac:dyDescent="0.3">
      <c r="A357" s="1"/>
      <c r="B357" s="1"/>
      <c r="C357" s="187"/>
      <c r="K357" s="1"/>
      <c r="L357" s="41"/>
      <c r="M357" s="42"/>
      <c r="N357" s="43"/>
      <c r="O357" s="3"/>
    </row>
    <row r="358" spans="1:15" ht="14.25" customHeight="1" x14ac:dyDescent="0.3">
      <c r="A358" s="1"/>
      <c r="B358" s="1"/>
      <c r="C358" s="187"/>
      <c r="K358" s="1"/>
      <c r="L358" s="41"/>
      <c r="M358" s="42"/>
      <c r="N358" s="43"/>
      <c r="O358" s="3"/>
    </row>
    <row r="359" spans="1:15" ht="14.25" customHeight="1" x14ac:dyDescent="0.3">
      <c r="A359" s="1"/>
      <c r="B359" s="1"/>
      <c r="C359" s="187"/>
      <c r="K359" s="1"/>
      <c r="L359" s="41"/>
      <c r="M359" s="42"/>
      <c r="N359" s="43"/>
      <c r="O359" s="3"/>
    </row>
    <row r="360" spans="1:15" ht="14.25" customHeight="1" x14ac:dyDescent="0.3">
      <c r="A360" s="1"/>
      <c r="B360" s="1"/>
      <c r="C360" s="187"/>
      <c r="K360" s="1"/>
      <c r="L360" s="41"/>
      <c r="M360" s="42"/>
      <c r="N360" s="43"/>
      <c r="O360" s="3"/>
    </row>
    <row r="361" spans="1:15" ht="14.25" customHeight="1" x14ac:dyDescent="0.3">
      <c r="A361" s="1"/>
      <c r="B361" s="1"/>
      <c r="C361" s="187"/>
      <c r="K361" s="1"/>
      <c r="L361" s="41"/>
      <c r="M361" s="42"/>
      <c r="N361" s="43"/>
      <c r="O361" s="3"/>
    </row>
    <row r="362" spans="1:15" ht="14.25" customHeight="1" x14ac:dyDescent="0.3">
      <c r="A362" s="1"/>
      <c r="B362" s="1"/>
      <c r="C362" s="187"/>
      <c r="K362" s="1"/>
      <c r="L362" s="41"/>
      <c r="M362" s="42"/>
      <c r="N362" s="43"/>
      <c r="O362" s="3"/>
    </row>
    <row r="363" spans="1:15" ht="14.25" customHeight="1" x14ac:dyDescent="0.3">
      <c r="A363" s="1"/>
      <c r="B363" s="1"/>
      <c r="C363" s="187"/>
      <c r="K363" s="1"/>
      <c r="L363" s="41"/>
      <c r="M363" s="42"/>
      <c r="N363" s="43"/>
      <c r="O363" s="3"/>
    </row>
    <row r="364" spans="1:15" ht="14.25" customHeight="1" x14ac:dyDescent="0.3">
      <c r="A364" s="1"/>
      <c r="B364" s="1"/>
      <c r="C364" s="187"/>
      <c r="K364" s="1"/>
      <c r="L364" s="41"/>
      <c r="M364" s="42"/>
      <c r="N364" s="43"/>
      <c r="O364" s="3"/>
    </row>
    <row r="365" spans="1:15" ht="14.25" customHeight="1" x14ac:dyDescent="0.3">
      <c r="A365" s="1"/>
      <c r="B365" s="1"/>
      <c r="C365" s="187"/>
      <c r="K365" s="1"/>
      <c r="L365" s="41"/>
      <c r="M365" s="42"/>
      <c r="N365" s="43"/>
      <c r="O365" s="3"/>
    </row>
    <row r="366" spans="1:15" ht="14.25" customHeight="1" x14ac:dyDescent="0.3">
      <c r="A366" s="1"/>
      <c r="B366" s="1"/>
      <c r="C366" s="187"/>
      <c r="K366" s="1"/>
      <c r="L366" s="41"/>
      <c r="M366" s="42"/>
      <c r="N366" s="43"/>
      <c r="O366" s="3"/>
    </row>
    <row r="367" spans="1:15" ht="14.25" customHeight="1" x14ac:dyDescent="0.3">
      <c r="A367" s="1"/>
      <c r="B367" s="1"/>
      <c r="C367" s="187"/>
      <c r="K367" s="1"/>
      <c r="L367" s="41"/>
      <c r="M367" s="42"/>
      <c r="N367" s="43"/>
      <c r="O367" s="3"/>
    </row>
    <row r="368" spans="1:15" ht="14.25" customHeight="1" x14ac:dyDescent="0.3">
      <c r="A368" s="1"/>
      <c r="B368" s="1"/>
      <c r="C368" s="187"/>
      <c r="K368" s="1"/>
      <c r="L368" s="41"/>
      <c r="M368" s="42"/>
      <c r="N368" s="43"/>
      <c r="O368" s="3"/>
    </row>
    <row r="369" spans="1:15" ht="14.25" customHeight="1" x14ac:dyDescent="0.3">
      <c r="A369" s="1"/>
      <c r="B369" s="1"/>
      <c r="C369" s="187"/>
      <c r="K369" s="1"/>
      <c r="L369" s="41"/>
      <c r="M369" s="42"/>
      <c r="N369" s="43"/>
      <c r="O369" s="3"/>
    </row>
    <row r="370" spans="1:15" ht="14.25" customHeight="1" x14ac:dyDescent="0.3">
      <c r="A370" s="1"/>
      <c r="B370" s="1"/>
      <c r="C370" s="187"/>
      <c r="K370" s="1"/>
      <c r="L370" s="41"/>
      <c r="M370" s="42"/>
      <c r="N370" s="43"/>
      <c r="O370" s="3"/>
    </row>
    <row r="371" spans="1:15" ht="14.25" customHeight="1" x14ac:dyDescent="0.3">
      <c r="A371" s="1"/>
      <c r="B371" s="1"/>
      <c r="C371" s="187"/>
      <c r="K371" s="1"/>
      <c r="L371" s="41"/>
      <c r="M371" s="42"/>
      <c r="N371" s="43"/>
      <c r="O371" s="3"/>
    </row>
    <row r="372" spans="1:15" ht="14.25" customHeight="1" x14ac:dyDescent="0.3">
      <c r="A372" s="1"/>
      <c r="B372" s="1"/>
      <c r="C372" s="187"/>
      <c r="K372" s="1"/>
      <c r="L372" s="41"/>
      <c r="M372" s="42"/>
      <c r="N372" s="43"/>
      <c r="O372" s="3"/>
    </row>
    <row r="373" spans="1:15" ht="14.25" customHeight="1" x14ac:dyDescent="0.3">
      <c r="A373" s="1"/>
      <c r="B373" s="1"/>
      <c r="C373" s="187"/>
      <c r="K373" s="1"/>
      <c r="L373" s="41"/>
      <c r="M373" s="42"/>
      <c r="N373" s="43"/>
      <c r="O373" s="3"/>
    </row>
    <row r="374" spans="1:15" ht="14.25" customHeight="1" x14ac:dyDescent="0.3">
      <c r="A374" s="1"/>
      <c r="B374" s="1"/>
      <c r="C374" s="187"/>
      <c r="K374" s="1"/>
      <c r="L374" s="41"/>
      <c r="M374" s="42"/>
      <c r="N374" s="43"/>
      <c r="O374" s="3"/>
    </row>
    <row r="375" spans="1:15" ht="14.25" customHeight="1" x14ac:dyDescent="0.3">
      <c r="A375" s="1"/>
      <c r="B375" s="1"/>
      <c r="C375" s="187"/>
      <c r="K375" s="1"/>
      <c r="L375" s="41"/>
      <c r="M375" s="42"/>
      <c r="N375" s="43"/>
      <c r="O375" s="3"/>
    </row>
    <row r="376" spans="1:15" ht="14.25" customHeight="1" x14ac:dyDescent="0.3">
      <c r="A376" s="1"/>
      <c r="B376" s="1"/>
      <c r="C376" s="187"/>
      <c r="K376" s="1"/>
      <c r="L376" s="41"/>
      <c r="M376" s="42"/>
      <c r="N376" s="43"/>
      <c r="O376" s="3"/>
    </row>
    <row r="377" spans="1:15" ht="14.25" customHeight="1" x14ac:dyDescent="0.3">
      <c r="A377" s="1"/>
      <c r="B377" s="1"/>
      <c r="C377" s="187"/>
      <c r="K377" s="1"/>
      <c r="L377" s="41"/>
      <c r="M377" s="42"/>
      <c r="N377" s="43"/>
      <c r="O377" s="3"/>
    </row>
    <row r="378" spans="1:15" ht="14.25" customHeight="1" x14ac:dyDescent="0.3">
      <c r="A378" s="1"/>
      <c r="B378" s="1"/>
      <c r="C378" s="187"/>
      <c r="K378" s="1"/>
      <c r="L378" s="41"/>
      <c r="M378" s="42"/>
      <c r="N378" s="43"/>
      <c r="O378" s="3"/>
    </row>
    <row r="379" spans="1:15" ht="14.25" customHeight="1" x14ac:dyDescent="0.3">
      <c r="A379" s="1"/>
      <c r="B379" s="1"/>
      <c r="C379" s="187"/>
      <c r="K379" s="1"/>
      <c r="L379" s="41"/>
      <c r="M379" s="42"/>
      <c r="N379" s="43"/>
      <c r="O379" s="3"/>
    </row>
    <row r="380" spans="1:15" ht="14.25" customHeight="1" x14ac:dyDescent="0.3">
      <c r="A380" s="1"/>
      <c r="B380" s="1"/>
      <c r="C380" s="187"/>
      <c r="K380" s="1"/>
      <c r="L380" s="41"/>
      <c r="M380" s="42"/>
      <c r="N380" s="43"/>
      <c r="O380" s="3"/>
    </row>
    <row r="381" spans="1:15" ht="14.25" customHeight="1" x14ac:dyDescent="0.3">
      <c r="A381" s="1"/>
      <c r="B381" s="1"/>
      <c r="C381" s="187"/>
      <c r="K381" s="1"/>
      <c r="L381" s="41"/>
      <c r="M381" s="42"/>
      <c r="N381" s="43"/>
      <c r="O381" s="3"/>
    </row>
    <row r="382" spans="1:15" ht="14.25" customHeight="1" x14ac:dyDescent="0.3">
      <c r="A382" s="1"/>
      <c r="B382" s="1"/>
      <c r="C382" s="187"/>
      <c r="K382" s="1"/>
      <c r="L382" s="41"/>
      <c r="M382" s="42"/>
      <c r="N382" s="43"/>
      <c r="O382" s="3"/>
    </row>
    <row r="383" spans="1:15" ht="14.25" customHeight="1" x14ac:dyDescent="0.3">
      <c r="A383" s="1"/>
      <c r="B383" s="1"/>
      <c r="C383" s="187"/>
      <c r="K383" s="1"/>
      <c r="L383" s="41"/>
      <c r="M383" s="42"/>
      <c r="N383" s="43"/>
      <c r="O383" s="3"/>
    </row>
    <row r="384" spans="1:15" ht="14.25" customHeight="1" x14ac:dyDescent="0.3">
      <c r="A384" s="1"/>
      <c r="B384" s="1"/>
      <c r="C384" s="187"/>
      <c r="K384" s="1"/>
      <c r="L384" s="41"/>
      <c r="M384" s="42"/>
      <c r="N384" s="43"/>
      <c r="O384" s="3"/>
    </row>
    <row r="385" spans="1:15" ht="14.25" customHeight="1" x14ac:dyDescent="0.3">
      <c r="A385" s="1"/>
      <c r="B385" s="1"/>
      <c r="C385" s="187"/>
      <c r="K385" s="1"/>
      <c r="L385" s="41"/>
      <c r="M385" s="42"/>
      <c r="N385" s="43"/>
      <c r="O385" s="3"/>
    </row>
    <row r="386" spans="1:15" ht="14.25" customHeight="1" x14ac:dyDescent="0.3">
      <c r="A386" s="1"/>
      <c r="B386" s="1"/>
      <c r="C386" s="187"/>
      <c r="K386" s="1"/>
      <c r="L386" s="41"/>
      <c r="M386" s="42"/>
      <c r="N386" s="43"/>
      <c r="O386" s="3"/>
    </row>
    <row r="387" spans="1:15" ht="14.25" customHeight="1" x14ac:dyDescent="0.3">
      <c r="A387" s="1"/>
      <c r="B387" s="1"/>
      <c r="C387" s="187"/>
      <c r="K387" s="1"/>
      <c r="L387" s="41"/>
      <c r="M387" s="42"/>
      <c r="N387" s="43"/>
      <c r="O387" s="3"/>
    </row>
    <row r="388" spans="1:15" ht="14.25" customHeight="1" x14ac:dyDescent="0.3">
      <c r="A388" s="1"/>
      <c r="B388" s="1"/>
      <c r="C388" s="187"/>
      <c r="K388" s="1"/>
      <c r="L388" s="41"/>
      <c r="M388" s="42"/>
      <c r="N388" s="43"/>
      <c r="O388" s="3"/>
    </row>
    <row r="389" spans="1:15" ht="14.25" customHeight="1" x14ac:dyDescent="0.3">
      <c r="A389" s="1"/>
      <c r="B389" s="1"/>
      <c r="C389" s="187"/>
      <c r="K389" s="1"/>
      <c r="L389" s="41"/>
      <c r="M389" s="42"/>
      <c r="N389" s="43"/>
      <c r="O389" s="3"/>
    </row>
    <row r="390" spans="1:15" ht="14.25" customHeight="1" x14ac:dyDescent="0.3">
      <c r="A390" s="1"/>
      <c r="B390" s="1"/>
      <c r="C390" s="187"/>
      <c r="K390" s="1"/>
      <c r="L390" s="41"/>
      <c r="M390" s="42"/>
      <c r="N390" s="43"/>
      <c r="O390" s="3"/>
    </row>
    <row r="391" spans="1:15" ht="14.25" customHeight="1" x14ac:dyDescent="0.3">
      <c r="A391" s="1"/>
      <c r="B391" s="1"/>
      <c r="C391" s="187"/>
      <c r="K391" s="1"/>
      <c r="L391" s="41"/>
      <c r="M391" s="42"/>
      <c r="N391" s="43"/>
      <c r="O391" s="3"/>
    </row>
    <row r="392" spans="1:15" ht="14.25" customHeight="1" x14ac:dyDescent="0.3">
      <c r="A392" s="1"/>
      <c r="B392" s="1"/>
      <c r="C392" s="187"/>
      <c r="K392" s="1"/>
      <c r="L392" s="41"/>
      <c r="M392" s="42"/>
      <c r="N392" s="43"/>
      <c r="O392" s="3"/>
    </row>
    <row r="393" spans="1:15" ht="14.25" customHeight="1" x14ac:dyDescent="0.3">
      <c r="A393" s="1"/>
      <c r="B393" s="1"/>
      <c r="C393" s="187"/>
      <c r="K393" s="1"/>
      <c r="L393" s="41"/>
      <c r="M393" s="42"/>
      <c r="N393" s="43"/>
      <c r="O393" s="3"/>
    </row>
    <row r="394" spans="1:15" ht="14.25" customHeight="1" x14ac:dyDescent="0.3">
      <c r="A394" s="1"/>
      <c r="B394" s="1"/>
      <c r="C394" s="187"/>
      <c r="K394" s="1"/>
      <c r="L394" s="41"/>
      <c r="M394" s="42"/>
      <c r="N394" s="43"/>
      <c r="O394" s="3"/>
    </row>
    <row r="395" spans="1:15" ht="14.25" customHeight="1" x14ac:dyDescent="0.3">
      <c r="A395" s="1"/>
      <c r="B395" s="1"/>
      <c r="C395" s="187"/>
      <c r="K395" s="1"/>
      <c r="L395" s="41"/>
      <c r="M395" s="42"/>
      <c r="N395" s="43"/>
      <c r="O395" s="3"/>
    </row>
    <row r="396" spans="1:15" ht="14.25" customHeight="1" x14ac:dyDescent="0.3">
      <c r="A396" s="1"/>
      <c r="B396" s="1"/>
      <c r="C396" s="187"/>
      <c r="K396" s="1"/>
      <c r="L396" s="41"/>
      <c r="M396" s="42"/>
      <c r="N396" s="43"/>
      <c r="O396" s="3"/>
    </row>
    <row r="397" spans="1:15" ht="14.25" customHeight="1" x14ac:dyDescent="0.3">
      <c r="A397" s="1"/>
      <c r="B397" s="1"/>
      <c r="C397" s="187"/>
      <c r="K397" s="1"/>
      <c r="L397" s="41"/>
      <c r="M397" s="42"/>
      <c r="N397" s="43"/>
      <c r="O397" s="3"/>
    </row>
    <row r="398" spans="1:15" ht="14.25" customHeight="1" x14ac:dyDescent="0.3">
      <c r="A398" s="1"/>
      <c r="B398" s="1"/>
      <c r="C398" s="187"/>
      <c r="K398" s="1"/>
      <c r="L398" s="41"/>
      <c r="M398" s="42"/>
      <c r="N398" s="43"/>
      <c r="O398" s="3"/>
    </row>
    <row r="399" spans="1:15" ht="14.25" customHeight="1" x14ac:dyDescent="0.3">
      <c r="A399" s="1"/>
      <c r="B399" s="1"/>
      <c r="C399" s="187"/>
      <c r="K399" s="1"/>
      <c r="L399" s="41"/>
      <c r="M399" s="42"/>
      <c r="N399" s="43"/>
      <c r="O399" s="3"/>
    </row>
    <row r="400" spans="1:15" ht="14.25" customHeight="1" x14ac:dyDescent="0.3">
      <c r="A400" s="1"/>
      <c r="B400" s="1"/>
      <c r="C400" s="187"/>
      <c r="K400" s="1"/>
      <c r="L400" s="41"/>
      <c r="M400" s="42"/>
      <c r="N400" s="43"/>
      <c r="O400" s="3"/>
    </row>
    <row r="401" spans="1:15" ht="14.25" customHeight="1" x14ac:dyDescent="0.3">
      <c r="A401" s="1"/>
      <c r="B401" s="1"/>
      <c r="C401" s="187"/>
      <c r="K401" s="1"/>
      <c r="L401" s="41"/>
      <c r="M401" s="42"/>
      <c r="N401" s="43"/>
      <c r="O401" s="3"/>
    </row>
    <row r="402" spans="1:15" ht="14.25" customHeight="1" x14ac:dyDescent="0.3">
      <c r="A402" s="1"/>
      <c r="B402" s="1"/>
      <c r="C402" s="187"/>
      <c r="K402" s="1"/>
      <c r="L402" s="41"/>
      <c r="M402" s="42"/>
      <c r="N402" s="43"/>
      <c r="O402" s="3"/>
    </row>
    <row r="403" spans="1:15" ht="14.25" customHeight="1" x14ac:dyDescent="0.3">
      <c r="A403" s="1"/>
      <c r="B403" s="1"/>
      <c r="C403" s="187"/>
      <c r="K403" s="1"/>
      <c r="L403" s="41"/>
      <c r="M403" s="42"/>
      <c r="N403" s="43"/>
      <c r="O403" s="3"/>
    </row>
    <row r="404" spans="1:15" ht="14.25" customHeight="1" x14ac:dyDescent="0.3">
      <c r="A404" s="1"/>
      <c r="B404" s="1"/>
      <c r="C404" s="187"/>
      <c r="K404" s="1"/>
      <c r="L404" s="41"/>
      <c r="M404" s="42"/>
      <c r="N404" s="43"/>
      <c r="O404" s="3"/>
    </row>
    <row r="405" spans="1:15" ht="14.25" customHeight="1" x14ac:dyDescent="0.3">
      <c r="A405" s="1"/>
      <c r="B405" s="1"/>
      <c r="C405" s="187"/>
      <c r="K405" s="1"/>
      <c r="L405" s="41"/>
      <c r="M405" s="42"/>
      <c r="N405" s="43"/>
      <c r="O405" s="3"/>
    </row>
    <row r="406" spans="1:15" ht="14.25" customHeight="1" x14ac:dyDescent="0.3">
      <c r="A406" s="1"/>
      <c r="B406" s="1"/>
      <c r="C406" s="187"/>
      <c r="K406" s="1"/>
      <c r="L406" s="41"/>
      <c r="M406" s="42"/>
      <c r="N406" s="43"/>
      <c r="O406" s="3"/>
    </row>
    <row r="407" spans="1:15" ht="14.25" customHeight="1" x14ac:dyDescent="0.3">
      <c r="A407" s="1"/>
      <c r="B407" s="1"/>
      <c r="C407" s="187"/>
      <c r="K407" s="1"/>
      <c r="L407" s="41"/>
      <c r="M407" s="42"/>
      <c r="N407" s="43"/>
      <c r="O407" s="3"/>
    </row>
    <row r="408" spans="1:15" ht="14.25" customHeight="1" x14ac:dyDescent="0.3">
      <c r="A408" s="1"/>
      <c r="B408" s="1"/>
      <c r="C408" s="187"/>
      <c r="K408" s="1"/>
      <c r="L408" s="41"/>
      <c r="M408" s="42"/>
      <c r="N408" s="43"/>
      <c r="O408" s="3"/>
    </row>
    <row r="409" spans="1:15" ht="14.25" customHeight="1" x14ac:dyDescent="0.3">
      <c r="A409" s="1"/>
      <c r="B409" s="1"/>
      <c r="C409" s="187"/>
      <c r="K409" s="1"/>
      <c r="L409" s="41"/>
      <c r="M409" s="42"/>
      <c r="N409" s="43"/>
      <c r="O409" s="3"/>
    </row>
    <row r="410" spans="1:15" ht="14.25" customHeight="1" x14ac:dyDescent="0.3">
      <c r="A410" s="1"/>
      <c r="B410" s="1"/>
      <c r="C410" s="187"/>
      <c r="K410" s="1"/>
      <c r="L410" s="41"/>
      <c r="M410" s="42"/>
      <c r="N410" s="43"/>
      <c r="O410" s="3"/>
    </row>
    <row r="411" spans="1:15" ht="14.25" customHeight="1" x14ac:dyDescent="0.3">
      <c r="A411" s="1"/>
      <c r="B411" s="1"/>
      <c r="C411" s="187"/>
      <c r="K411" s="1"/>
      <c r="L411" s="41"/>
      <c r="M411" s="42"/>
      <c r="N411" s="43"/>
      <c r="O411" s="3"/>
    </row>
    <row r="412" spans="1:15" ht="14.25" customHeight="1" x14ac:dyDescent="0.3">
      <c r="A412" s="1"/>
      <c r="B412" s="1"/>
      <c r="C412" s="187"/>
      <c r="K412" s="1"/>
      <c r="L412" s="41"/>
      <c r="M412" s="42"/>
      <c r="N412" s="43"/>
      <c r="O412" s="3"/>
    </row>
    <row r="413" spans="1:15" ht="14.25" customHeight="1" x14ac:dyDescent="0.3">
      <c r="A413" s="1"/>
      <c r="B413" s="1"/>
      <c r="C413" s="187"/>
      <c r="K413" s="1"/>
      <c r="L413" s="41"/>
      <c r="M413" s="42"/>
      <c r="N413" s="43"/>
      <c r="O413" s="3"/>
    </row>
    <row r="414" spans="1:15" ht="14.25" customHeight="1" x14ac:dyDescent="0.3">
      <c r="A414" s="1"/>
      <c r="B414" s="1"/>
      <c r="C414" s="187"/>
      <c r="K414" s="1"/>
      <c r="L414" s="41"/>
      <c r="M414" s="42"/>
      <c r="N414" s="43"/>
      <c r="O414" s="3"/>
    </row>
    <row r="415" spans="1:15" ht="14.25" customHeight="1" x14ac:dyDescent="0.3">
      <c r="A415" s="1"/>
      <c r="B415" s="1"/>
      <c r="C415" s="187"/>
      <c r="K415" s="1"/>
      <c r="L415" s="41"/>
      <c r="M415" s="42"/>
      <c r="N415" s="43"/>
      <c r="O415" s="3"/>
    </row>
    <row r="416" spans="1:15" ht="14.25" customHeight="1" x14ac:dyDescent="0.3">
      <c r="A416" s="1"/>
      <c r="B416" s="1"/>
      <c r="C416" s="187"/>
      <c r="K416" s="1"/>
      <c r="L416" s="41"/>
      <c r="M416" s="42"/>
      <c r="N416" s="43"/>
      <c r="O416" s="3"/>
    </row>
    <row r="417" spans="1:15" ht="14.25" customHeight="1" x14ac:dyDescent="0.3">
      <c r="A417" s="1"/>
      <c r="B417" s="1"/>
      <c r="C417" s="187"/>
      <c r="K417" s="1"/>
      <c r="L417" s="41"/>
      <c r="M417" s="42"/>
      <c r="N417" s="43"/>
      <c r="O417" s="3"/>
    </row>
    <row r="418" spans="1:15" ht="14.25" customHeight="1" x14ac:dyDescent="0.3">
      <c r="A418" s="1"/>
      <c r="B418" s="1"/>
      <c r="C418" s="187"/>
      <c r="K418" s="1"/>
      <c r="L418" s="41"/>
      <c r="M418" s="42"/>
      <c r="N418" s="43"/>
      <c r="O418" s="3"/>
    </row>
    <row r="419" spans="1:15" ht="14.25" customHeight="1" x14ac:dyDescent="0.3">
      <c r="A419" s="1"/>
      <c r="B419" s="1"/>
      <c r="C419" s="187"/>
      <c r="K419" s="1"/>
      <c r="L419" s="41"/>
      <c r="M419" s="42"/>
      <c r="N419" s="43"/>
      <c r="O419" s="3"/>
    </row>
    <row r="420" spans="1:15" ht="14.25" customHeight="1" x14ac:dyDescent="0.3">
      <c r="A420" s="1"/>
      <c r="B420" s="1"/>
      <c r="C420" s="187"/>
      <c r="K420" s="1"/>
      <c r="L420" s="41"/>
      <c r="M420" s="42"/>
      <c r="N420" s="43"/>
      <c r="O420" s="3"/>
    </row>
    <row r="421" spans="1:15" ht="14.25" customHeight="1" x14ac:dyDescent="0.3">
      <c r="A421" s="1"/>
      <c r="B421" s="1"/>
      <c r="C421" s="187"/>
      <c r="K421" s="1"/>
      <c r="L421" s="41"/>
      <c r="M421" s="42"/>
      <c r="N421" s="43"/>
      <c r="O421" s="3"/>
    </row>
    <row r="422" spans="1:15" ht="14.25" customHeight="1" x14ac:dyDescent="0.3">
      <c r="A422" s="1"/>
      <c r="B422" s="1"/>
      <c r="C422" s="187"/>
      <c r="K422" s="1"/>
      <c r="L422" s="41"/>
      <c r="M422" s="42"/>
      <c r="N422" s="43"/>
      <c r="O422" s="3"/>
    </row>
    <row r="423" spans="1:15" ht="14.25" customHeight="1" x14ac:dyDescent="0.3">
      <c r="A423" s="1"/>
      <c r="B423" s="1"/>
      <c r="C423" s="187"/>
      <c r="K423" s="1"/>
      <c r="L423" s="41"/>
      <c r="M423" s="42"/>
      <c r="N423" s="43"/>
      <c r="O423" s="3"/>
    </row>
    <row r="424" spans="1:15" ht="14.25" customHeight="1" x14ac:dyDescent="0.3">
      <c r="A424" s="1"/>
      <c r="B424" s="1"/>
      <c r="C424" s="187"/>
      <c r="K424" s="1"/>
      <c r="L424" s="41"/>
      <c r="M424" s="42"/>
      <c r="N424" s="43"/>
      <c r="O424" s="3"/>
    </row>
    <row r="425" spans="1:15" ht="14.25" customHeight="1" x14ac:dyDescent="0.3">
      <c r="A425" s="1"/>
      <c r="B425" s="1"/>
      <c r="C425" s="187"/>
      <c r="K425" s="1"/>
      <c r="L425" s="41"/>
      <c r="M425" s="42"/>
      <c r="N425" s="43"/>
      <c r="O425" s="3"/>
    </row>
    <row r="426" spans="1:15" ht="14.25" customHeight="1" x14ac:dyDescent="0.3">
      <c r="A426" s="1"/>
      <c r="B426" s="1"/>
      <c r="C426" s="187"/>
      <c r="K426" s="1"/>
      <c r="L426" s="41"/>
      <c r="M426" s="42"/>
      <c r="N426" s="43"/>
      <c r="O426" s="3"/>
    </row>
    <row r="427" spans="1:15" ht="14.25" customHeight="1" x14ac:dyDescent="0.3">
      <c r="A427" s="1"/>
      <c r="B427" s="1"/>
      <c r="C427" s="187"/>
      <c r="K427" s="1"/>
      <c r="L427" s="41"/>
      <c r="M427" s="42"/>
      <c r="N427" s="43"/>
      <c r="O427" s="3"/>
    </row>
    <row r="428" spans="1:15" ht="14.25" customHeight="1" x14ac:dyDescent="0.3">
      <c r="A428" s="1"/>
      <c r="B428" s="1"/>
      <c r="C428" s="187"/>
      <c r="K428" s="1"/>
      <c r="L428" s="41"/>
      <c r="M428" s="42"/>
      <c r="N428" s="43"/>
      <c r="O428" s="3"/>
    </row>
    <row r="429" spans="1:15" ht="14.25" customHeight="1" x14ac:dyDescent="0.3">
      <c r="A429" s="1"/>
      <c r="B429" s="1"/>
      <c r="C429" s="187"/>
      <c r="K429" s="1"/>
      <c r="L429" s="41"/>
      <c r="M429" s="42"/>
      <c r="N429" s="43"/>
      <c r="O429" s="3"/>
    </row>
    <row r="430" spans="1:15" ht="14.25" customHeight="1" x14ac:dyDescent="0.3">
      <c r="A430" s="1"/>
      <c r="B430" s="1"/>
      <c r="C430" s="187"/>
      <c r="K430" s="1"/>
      <c r="L430" s="41"/>
      <c r="M430" s="42"/>
      <c r="N430" s="43"/>
      <c r="O430" s="3"/>
    </row>
    <row r="431" spans="1:15" ht="14.25" customHeight="1" x14ac:dyDescent="0.3">
      <c r="A431" s="1"/>
      <c r="B431" s="1"/>
      <c r="C431" s="187"/>
      <c r="K431" s="1"/>
      <c r="L431" s="41"/>
      <c r="M431" s="42"/>
      <c r="N431" s="43"/>
      <c r="O431" s="3"/>
    </row>
    <row r="432" spans="1:15" ht="14.25" customHeight="1" x14ac:dyDescent="0.3">
      <c r="A432" s="1"/>
      <c r="B432" s="1"/>
      <c r="C432" s="187"/>
      <c r="K432" s="1"/>
      <c r="L432" s="41"/>
      <c r="M432" s="42"/>
      <c r="N432" s="43"/>
      <c r="O432" s="3"/>
    </row>
    <row r="433" spans="1:15" ht="14.25" customHeight="1" x14ac:dyDescent="0.3">
      <c r="A433" s="1"/>
      <c r="B433" s="1"/>
      <c r="C433" s="187"/>
      <c r="K433" s="1"/>
      <c r="L433" s="41"/>
      <c r="M433" s="42"/>
      <c r="N433" s="43"/>
      <c r="O433" s="3"/>
    </row>
    <row r="434" spans="1:15" ht="14.25" customHeight="1" x14ac:dyDescent="0.3">
      <c r="A434" s="1"/>
      <c r="B434" s="1"/>
      <c r="C434" s="187"/>
      <c r="K434" s="1"/>
      <c r="L434" s="41"/>
      <c r="M434" s="42"/>
      <c r="N434" s="43"/>
      <c r="O434" s="3"/>
    </row>
    <row r="435" spans="1:15" ht="14.25" customHeight="1" x14ac:dyDescent="0.3">
      <c r="A435" s="1"/>
      <c r="B435" s="1"/>
      <c r="C435" s="187"/>
      <c r="K435" s="1"/>
      <c r="L435" s="41"/>
      <c r="M435" s="42"/>
      <c r="N435" s="43"/>
      <c r="O435" s="3"/>
    </row>
    <row r="436" spans="1:15" ht="14.25" customHeight="1" x14ac:dyDescent="0.3">
      <c r="A436" s="1"/>
      <c r="B436" s="1"/>
      <c r="C436" s="187"/>
      <c r="K436" s="1"/>
      <c r="L436" s="41"/>
      <c r="M436" s="42"/>
      <c r="N436" s="43"/>
      <c r="O436" s="3"/>
    </row>
    <row r="437" spans="1:15" ht="14.25" customHeight="1" x14ac:dyDescent="0.3">
      <c r="A437" s="1"/>
      <c r="B437" s="1"/>
      <c r="C437" s="187"/>
      <c r="K437" s="1"/>
      <c r="L437" s="41"/>
      <c r="M437" s="42"/>
      <c r="N437" s="43"/>
      <c r="O437" s="3"/>
    </row>
    <row r="438" spans="1:15" ht="14.25" customHeight="1" x14ac:dyDescent="0.3">
      <c r="A438" s="1"/>
      <c r="B438" s="1"/>
      <c r="C438" s="187"/>
      <c r="K438" s="1"/>
      <c r="L438" s="41"/>
      <c r="M438" s="42"/>
      <c r="N438" s="43"/>
      <c r="O438" s="3"/>
    </row>
    <row r="439" spans="1:15" ht="14.25" customHeight="1" x14ac:dyDescent="0.3">
      <c r="A439" s="1"/>
      <c r="B439" s="1"/>
      <c r="C439" s="187"/>
      <c r="K439" s="1"/>
      <c r="L439" s="41"/>
      <c r="M439" s="42"/>
      <c r="N439" s="43"/>
      <c r="O439" s="3"/>
    </row>
    <row r="440" spans="1:15" ht="14.25" customHeight="1" x14ac:dyDescent="0.3">
      <c r="A440" s="1"/>
      <c r="B440" s="1"/>
      <c r="C440" s="187"/>
      <c r="K440" s="1"/>
      <c r="L440" s="41"/>
      <c r="M440" s="42"/>
      <c r="N440" s="43"/>
      <c r="O440" s="3"/>
    </row>
    <row r="441" spans="1:15" ht="14.25" customHeight="1" x14ac:dyDescent="0.3">
      <c r="A441" s="1"/>
      <c r="B441" s="1"/>
      <c r="C441" s="187"/>
      <c r="K441" s="1"/>
      <c r="L441" s="41"/>
      <c r="M441" s="42"/>
      <c r="N441" s="43"/>
      <c r="O441" s="3"/>
    </row>
    <row r="442" spans="1:15" ht="14.25" customHeight="1" x14ac:dyDescent="0.3">
      <c r="A442" s="1"/>
      <c r="B442" s="1"/>
      <c r="C442" s="187"/>
      <c r="K442" s="1"/>
      <c r="L442" s="41"/>
      <c r="M442" s="42"/>
      <c r="N442" s="43"/>
      <c r="O442" s="3"/>
    </row>
    <row r="443" spans="1:15" ht="14.25" customHeight="1" x14ac:dyDescent="0.3">
      <c r="A443" s="1"/>
      <c r="B443" s="1"/>
      <c r="C443" s="187"/>
      <c r="K443" s="1"/>
      <c r="L443" s="41"/>
      <c r="M443" s="42"/>
      <c r="N443" s="43"/>
      <c r="O443" s="3"/>
    </row>
    <row r="444" spans="1:15" ht="14.25" customHeight="1" x14ac:dyDescent="0.3">
      <c r="A444" s="1"/>
      <c r="B444" s="1"/>
      <c r="C444" s="187"/>
      <c r="K444" s="1"/>
      <c r="L444" s="41"/>
      <c r="M444" s="42"/>
      <c r="N444" s="43"/>
      <c r="O444" s="3"/>
    </row>
    <row r="445" spans="1:15" ht="14.25" customHeight="1" x14ac:dyDescent="0.3">
      <c r="A445" s="1"/>
      <c r="B445" s="1"/>
      <c r="C445" s="187"/>
      <c r="K445" s="1"/>
      <c r="L445" s="41"/>
      <c r="M445" s="42"/>
      <c r="N445" s="43"/>
      <c r="O445" s="3"/>
    </row>
    <row r="446" spans="1:15" ht="14.25" customHeight="1" x14ac:dyDescent="0.3">
      <c r="A446" s="1"/>
      <c r="B446" s="1"/>
      <c r="C446" s="187"/>
      <c r="K446" s="1"/>
      <c r="L446" s="41"/>
      <c r="M446" s="42"/>
      <c r="N446" s="43"/>
      <c r="O446" s="3"/>
    </row>
    <row r="447" spans="1:15" ht="14.25" customHeight="1" x14ac:dyDescent="0.3">
      <c r="A447" s="1"/>
      <c r="B447" s="1"/>
      <c r="C447" s="187"/>
      <c r="K447" s="1"/>
      <c r="L447" s="41"/>
      <c r="M447" s="42"/>
      <c r="N447" s="43"/>
      <c r="O447" s="3"/>
    </row>
    <row r="448" spans="1:15" ht="14.25" customHeight="1" x14ac:dyDescent="0.3">
      <c r="A448" s="1"/>
      <c r="B448" s="1"/>
      <c r="C448" s="187"/>
      <c r="K448" s="1"/>
      <c r="L448" s="41"/>
      <c r="M448" s="42"/>
      <c r="N448" s="43"/>
      <c r="O448" s="3"/>
    </row>
    <row r="449" spans="1:15" ht="14.25" customHeight="1" x14ac:dyDescent="0.3">
      <c r="A449" s="1"/>
      <c r="B449" s="1"/>
      <c r="C449" s="187"/>
      <c r="K449" s="1"/>
      <c r="L449" s="41"/>
      <c r="M449" s="42"/>
      <c r="N449" s="43"/>
      <c r="O449" s="3"/>
    </row>
    <row r="450" spans="1:15" ht="14.25" customHeight="1" x14ac:dyDescent="0.3">
      <c r="A450" s="1"/>
      <c r="B450" s="1"/>
      <c r="C450" s="187"/>
      <c r="K450" s="1"/>
      <c r="L450" s="41"/>
      <c r="M450" s="42"/>
      <c r="N450" s="43"/>
      <c r="O450" s="3"/>
    </row>
    <row r="451" spans="1:15" ht="14.25" customHeight="1" x14ac:dyDescent="0.3">
      <c r="A451" s="1"/>
      <c r="B451" s="1"/>
      <c r="C451" s="187"/>
      <c r="K451" s="1"/>
      <c r="L451" s="41"/>
      <c r="M451" s="42"/>
      <c r="N451" s="43"/>
      <c r="O451" s="3"/>
    </row>
    <row r="452" spans="1:15" ht="14.25" customHeight="1" x14ac:dyDescent="0.3">
      <c r="A452" s="1"/>
      <c r="B452" s="1"/>
      <c r="C452" s="187"/>
      <c r="K452" s="1"/>
      <c r="L452" s="41"/>
      <c r="M452" s="42"/>
      <c r="N452" s="43"/>
      <c r="O452" s="3"/>
    </row>
    <row r="453" spans="1:15" ht="14.25" customHeight="1" x14ac:dyDescent="0.3">
      <c r="A453" s="1"/>
      <c r="B453" s="1"/>
      <c r="C453" s="187"/>
      <c r="K453" s="1"/>
      <c r="L453" s="41"/>
      <c r="M453" s="42"/>
      <c r="N453" s="43"/>
      <c r="O453" s="3"/>
    </row>
    <row r="454" spans="1:15" ht="14.25" customHeight="1" x14ac:dyDescent="0.3">
      <c r="A454" s="1"/>
      <c r="B454" s="1"/>
      <c r="C454" s="187"/>
      <c r="K454" s="1"/>
      <c r="L454" s="41"/>
      <c r="M454" s="42"/>
      <c r="N454" s="43"/>
      <c r="O454" s="3"/>
    </row>
    <row r="455" spans="1:15" ht="14.25" customHeight="1" x14ac:dyDescent="0.3">
      <c r="A455" s="1"/>
      <c r="B455" s="1"/>
      <c r="C455" s="187"/>
      <c r="K455" s="1"/>
      <c r="L455" s="41"/>
      <c r="M455" s="42"/>
      <c r="N455" s="43"/>
      <c r="O455" s="3"/>
    </row>
    <row r="456" spans="1:15" ht="14.25" customHeight="1" x14ac:dyDescent="0.3">
      <c r="A456" s="1"/>
      <c r="B456" s="1"/>
      <c r="C456" s="187"/>
      <c r="K456" s="1"/>
      <c r="L456" s="41"/>
      <c r="M456" s="42"/>
      <c r="N456" s="43"/>
      <c r="O456" s="3"/>
    </row>
    <row r="457" spans="1:15" ht="14.25" customHeight="1" x14ac:dyDescent="0.3">
      <c r="A457" s="1"/>
      <c r="B457" s="1"/>
      <c r="C457" s="187"/>
      <c r="K457" s="1"/>
      <c r="L457" s="41"/>
      <c r="M457" s="42"/>
      <c r="N457" s="43"/>
      <c r="O457" s="3"/>
    </row>
    <row r="458" spans="1:15" ht="14.25" customHeight="1" x14ac:dyDescent="0.3">
      <c r="A458" s="1"/>
      <c r="B458" s="1"/>
      <c r="C458" s="187"/>
      <c r="K458" s="1"/>
      <c r="L458" s="41"/>
      <c r="M458" s="42"/>
      <c r="N458" s="43"/>
      <c r="O458" s="3"/>
    </row>
    <row r="459" spans="1:15" ht="14.25" customHeight="1" x14ac:dyDescent="0.3">
      <c r="A459" s="1"/>
      <c r="B459" s="1"/>
      <c r="C459" s="187"/>
      <c r="K459" s="1"/>
      <c r="L459" s="41"/>
      <c r="M459" s="42"/>
      <c r="N459" s="43"/>
      <c r="O459" s="3"/>
    </row>
    <row r="460" spans="1:15" ht="14.25" customHeight="1" x14ac:dyDescent="0.3">
      <c r="A460" s="1"/>
      <c r="B460" s="1"/>
      <c r="C460" s="187"/>
      <c r="K460" s="1"/>
      <c r="L460" s="41"/>
      <c r="M460" s="42"/>
      <c r="N460" s="43"/>
      <c r="O460" s="3"/>
    </row>
    <row r="461" spans="1:15" ht="14.25" customHeight="1" x14ac:dyDescent="0.3">
      <c r="A461" s="1"/>
      <c r="B461" s="1"/>
      <c r="C461" s="187"/>
      <c r="K461" s="1"/>
      <c r="L461" s="41"/>
      <c r="M461" s="42"/>
      <c r="N461" s="43"/>
      <c r="O461" s="3"/>
    </row>
    <row r="462" spans="1:15" ht="14.25" customHeight="1" x14ac:dyDescent="0.3">
      <c r="A462" s="1"/>
      <c r="B462" s="1"/>
      <c r="C462" s="187"/>
      <c r="K462" s="1"/>
      <c r="L462" s="41"/>
      <c r="M462" s="42"/>
      <c r="N462" s="43"/>
      <c r="O462" s="3"/>
    </row>
    <row r="463" spans="1:15" ht="14.25" customHeight="1" x14ac:dyDescent="0.3">
      <c r="A463" s="1"/>
      <c r="B463" s="1"/>
      <c r="C463" s="187"/>
      <c r="K463" s="1"/>
      <c r="L463" s="41"/>
      <c r="M463" s="42"/>
      <c r="N463" s="43"/>
      <c r="O463" s="3"/>
    </row>
    <row r="464" spans="1:15" ht="14.25" customHeight="1" x14ac:dyDescent="0.3">
      <c r="A464" s="1"/>
      <c r="B464" s="1"/>
      <c r="C464" s="187"/>
      <c r="K464" s="1"/>
      <c r="L464" s="41"/>
      <c r="M464" s="42"/>
      <c r="N464" s="43"/>
      <c r="O464" s="3"/>
    </row>
    <row r="465" spans="1:15" ht="14.25" customHeight="1" x14ac:dyDescent="0.3">
      <c r="A465" s="1"/>
      <c r="B465" s="1"/>
      <c r="C465" s="187"/>
      <c r="K465" s="1"/>
      <c r="L465" s="41"/>
      <c r="M465" s="42"/>
      <c r="N465" s="43"/>
      <c r="O465" s="3"/>
    </row>
    <row r="466" spans="1:15" ht="14.25" customHeight="1" x14ac:dyDescent="0.3">
      <c r="A466" s="1"/>
      <c r="B466" s="1"/>
      <c r="C466" s="187"/>
      <c r="K466" s="1"/>
      <c r="L466" s="41"/>
      <c r="M466" s="42"/>
      <c r="N466" s="43"/>
      <c r="O466" s="3"/>
    </row>
    <row r="467" spans="1:15" ht="14.25" customHeight="1" x14ac:dyDescent="0.3">
      <c r="A467" s="1"/>
      <c r="B467" s="1"/>
      <c r="C467" s="187"/>
      <c r="K467" s="1"/>
      <c r="L467" s="41"/>
      <c r="M467" s="42"/>
      <c r="N467" s="43"/>
      <c r="O467" s="3"/>
    </row>
    <row r="468" spans="1:15" ht="14.25" customHeight="1" x14ac:dyDescent="0.3">
      <c r="A468" s="1"/>
      <c r="B468" s="1"/>
      <c r="C468" s="187"/>
      <c r="K468" s="1"/>
      <c r="L468" s="41"/>
      <c r="M468" s="42"/>
      <c r="N468" s="43"/>
      <c r="O468" s="3"/>
    </row>
    <row r="469" spans="1:15" ht="14.25" customHeight="1" x14ac:dyDescent="0.3">
      <c r="A469" s="1"/>
      <c r="B469" s="1"/>
      <c r="C469" s="187"/>
      <c r="K469" s="1"/>
      <c r="L469" s="41"/>
      <c r="M469" s="42"/>
      <c r="N469" s="43"/>
      <c r="O469" s="3"/>
    </row>
    <row r="470" spans="1:15" ht="14.25" customHeight="1" x14ac:dyDescent="0.3">
      <c r="A470" s="1"/>
      <c r="B470" s="1"/>
      <c r="C470" s="187"/>
      <c r="K470" s="1"/>
      <c r="L470" s="41"/>
      <c r="M470" s="42"/>
      <c r="N470" s="43"/>
      <c r="O470" s="3"/>
    </row>
    <row r="471" spans="1:15" ht="14.25" customHeight="1" x14ac:dyDescent="0.3">
      <c r="A471" s="1"/>
      <c r="B471" s="1"/>
      <c r="C471" s="187"/>
      <c r="K471" s="1"/>
      <c r="L471" s="41"/>
      <c r="M471" s="42"/>
      <c r="N471" s="43"/>
      <c r="O471" s="3"/>
    </row>
    <row r="472" spans="1:15" ht="14.25" customHeight="1" x14ac:dyDescent="0.3">
      <c r="A472" s="1"/>
      <c r="B472" s="1"/>
      <c r="C472" s="187"/>
      <c r="K472" s="1"/>
      <c r="L472" s="41"/>
      <c r="M472" s="42"/>
      <c r="N472" s="43"/>
      <c r="O472" s="3"/>
    </row>
    <row r="473" spans="1:15" ht="14.25" customHeight="1" x14ac:dyDescent="0.3">
      <c r="A473" s="1"/>
      <c r="B473" s="1"/>
      <c r="C473" s="187"/>
      <c r="K473" s="1"/>
      <c r="L473" s="41"/>
      <c r="M473" s="42"/>
      <c r="N473" s="43"/>
      <c r="O473" s="3"/>
    </row>
    <row r="474" spans="1:15" ht="14.25" customHeight="1" x14ac:dyDescent="0.3">
      <c r="A474" s="1"/>
      <c r="B474" s="1"/>
      <c r="C474" s="187"/>
      <c r="K474" s="1"/>
      <c r="L474" s="41"/>
      <c r="M474" s="42"/>
      <c r="N474" s="43"/>
      <c r="O474" s="3"/>
    </row>
    <row r="475" spans="1:15" ht="14.25" customHeight="1" x14ac:dyDescent="0.3">
      <c r="A475" s="1"/>
      <c r="B475" s="1"/>
      <c r="C475" s="187"/>
      <c r="K475" s="1"/>
      <c r="L475" s="41"/>
      <c r="M475" s="42"/>
      <c r="N475" s="43"/>
      <c r="O475" s="3"/>
    </row>
    <row r="476" spans="1:15" ht="14.25" customHeight="1" x14ac:dyDescent="0.3">
      <c r="A476" s="1"/>
      <c r="B476" s="1"/>
      <c r="C476" s="187"/>
      <c r="K476" s="1"/>
      <c r="L476" s="41"/>
      <c r="M476" s="42"/>
      <c r="N476" s="43"/>
      <c r="O476" s="3"/>
    </row>
    <row r="477" spans="1:15" ht="14.25" customHeight="1" x14ac:dyDescent="0.3">
      <c r="A477" s="1"/>
      <c r="B477" s="1"/>
      <c r="C477" s="187"/>
      <c r="K477" s="1"/>
      <c r="L477" s="41"/>
      <c r="M477" s="42"/>
      <c r="N477" s="43"/>
      <c r="O477" s="3"/>
    </row>
    <row r="478" spans="1:15" ht="14.25" customHeight="1" x14ac:dyDescent="0.3">
      <c r="A478" s="1"/>
      <c r="B478" s="1"/>
      <c r="C478" s="187"/>
      <c r="K478" s="1"/>
      <c r="L478" s="41"/>
      <c r="M478" s="42"/>
      <c r="N478" s="43"/>
      <c r="O478" s="3"/>
    </row>
    <row r="479" spans="1:15" ht="14.25" customHeight="1" x14ac:dyDescent="0.3">
      <c r="A479" s="1"/>
      <c r="B479" s="1"/>
      <c r="C479" s="187"/>
      <c r="K479" s="1"/>
      <c r="L479" s="41"/>
      <c r="M479" s="42"/>
      <c r="N479" s="43"/>
      <c r="O479" s="3"/>
    </row>
    <row r="480" spans="1:15" ht="14.25" customHeight="1" x14ac:dyDescent="0.3">
      <c r="A480" s="1"/>
      <c r="B480" s="1"/>
      <c r="C480" s="187"/>
      <c r="K480" s="1"/>
      <c r="L480" s="41"/>
      <c r="M480" s="42"/>
      <c r="N480" s="43"/>
      <c r="O480" s="3"/>
    </row>
    <row r="481" spans="1:15" ht="14.25" customHeight="1" x14ac:dyDescent="0.3">
      <c r="A481" s="1"/>
      <c r="B481" s="1"/>
      <c r="C481" s="187"/>
      <c r="K481" s="1"/>
      <c r="L481" s="41"/>
      <c r="M481" s="42"/>
      <c r="N481" s="43"/>
      <c r="O481" s="3"/>
    </row>
    <row r="482" spans="1:15" ht="14.25" customHeight="1" x14ac:dyDescent="0.3">
      <c r="A482" s="1"/>
      <c r="B482" s="1"/>
      <c r="C482" s="187"/>
      <c r="K482" s="1"/>
      <c r="L482" s="41"/>
      <c r="M482" s="42"/>
      <c r="N482" s="43"/>
      <c r="O482" s="3"/>
    </row>
    <row r="483" spans="1:15" ht="14.25" customHeight="1" x14ac:dyDescent="0.3">
      <c r="A483" s="1"/>
      <c r="B483" s="1"/>
      <c r="C483" s="187"/>
      <c r="K483" s="1"/>
      <c r="L483" s="41"/>
      <c r="M483" s="42"/>
      <c r="N483" s="43"/>
      <c r="O483" s="3"/>
    </row>
    <row r="484" spans="1:15" ht="14.25" customHeight="1" x14ac:dyDescent="0.3">
      <c r="A484" s="1"/>
      <c r="B484" s="1"/>
      <c r="C484" s="187"/>
      <c r="K484" s="1"/>
      <c r="L484" s="41"/>
      <c r="M484" s="42"/>
      <c r="N484" s="43"/>
      <c r="O484" s="3"/>
    </row>
    <row r="485" spans="1:15" ht="14.25" customHeight="1" x14ac:dyDescent="0.3">
      <c r="A485" s="1"/>
      <c r="B485" s="1"/>
      <c r="C485" s="187"/>
      <c r="K485" s="1"/>
      <c r="L485" s="41"/>
      <c r="M485" s="42"/>
      <c r="N485" s="43"/>
      <c r="O485" s="3"/>
    </row>
    <row r="486" spans="1:15" ht="14.25" customHeight="1" x14ac:dyDescent="0.3">
      <c r="A486" s="1"/>
      <c r="B486" s="1"/>
      <c r="C486" s="187"/>
      <c r="K486" s="1"/>
      <c r="L486" s="41"/>
      <c r="M486" s="42"/>
      <c r="N486" s="43"/>
      <c r="O486" s="3"/>
    </row>
    <row r="487" spans="1:15" ht="14.25" customHeight="1" x14ac:dyDescent="0.3">
      <c r="A487" s="1"/>
      <c r="B487" s="1"/>
      <c r="C487" s="187"/>
      <c r="K487" s="1"/>
      <c r="L487" s="41"/>
      <c r="M487" s="42"/>
      <c r="N487" s="43"/>
      <c r="O487" s="3"/>
    </row>
    <row r="488" spans="1:15" ht="14.25" customHeight="1" x14ac:dyDescent="0.3">
      <c r="A488" s="1"/>
      <c r="B488" s="1"/>
      <c r="C488" s="187"/>
      <c r="K488" s="1"/>
      <c r="L488" s="41"/>
      <c r="M488" s="42"/>
      <c r="N488" s="43"/>
      <c r="O488" s="3"/>
    </row>
    <row r="489" spans="1:15" ht="14.25" customHeight="1" x14ac:dyDescent="0.3">
      <c r="A489" s="1"/>
      <c r="B489" s="1"/>
      <c r="C489" s="187"/>
      <c r="K489" s="1"/>
      <c r="L489" s="41"/>
      <c r="M489" s="42"/>
      <c r="N489" s="43"/>
      <c r="O489" s="3"/>
    </row>
    <row r="490" spans="1:15" ht="14.25" customHeight="1" x14ac:dyDescent="0.3">
      <c r="A490" s="1"/>
      <c r="B490" s="1"/>
      <c r="C490" s="187"/>
      <c r="K490" s="1"/>
      <c r="L490" s="41"/>
      <c r="M490" s="42"/>
      <c r="N490" s="43"/>
      <c r="O490" s="3"/>
    </row>
    <row r="491" spans="1:15" ht="14.25" customHeight="1" x14ac:dyDescent="0.3">
      <c r="A491" s="1"/>
      <c r="B491" s="1"/>
      <c r="C491" s="187"/>
      <c r="K491" s="1"/>
      <c r="L491" s="41"/>
      <c r="M491" s="42"/>
      <c r="N491" s="43"/>
      <c r="O491" s="3"/>
    </row>
    <row r="492" spans="1:15" ht="14.25" customHeight="1" x14ac:dyDescent="0.3">
      <c r="A492" s="1"/>
      <c r="B492" s="1"/>
      <c r="C492" s="187"/>
      <c r="K492" s="1"/>
      <c r="L492" s="41"/>
      <c r="M492" s="42"/>
      <c r="N492" s="43"/>
      <c r="O492" s="3"/>
    </row>
    <row r="493" spans="1:15" ht="14.25" customHeight="1" x14ac:dyDescent="0.3">
      <c r="A493" s="1"/>
      <c r="B493" s="1"/>
      <c r="C493" s="187"/>
      <c r="K493" s="1"/>
      <c r="L493" s="41"/>
      <c r="M493" s="42"/>
      <c r="N493" s="43"/>
      <c r="O493" s="3"/>
    </row>
    <row r="494" spans="1:15" ht="14.25" customHeight="1" x14ac:dyDescent="0.3">
      <c r="A494" s="1"/>
      <c r="B494" s="1"/>
      <c r="C494" s="187"/>
      <c r="K494" s="1"/>
      <c r="L494" s="41"/>
      <c r="M494" s="42"/>
      <c r="N494" s="43"/>
      <c r="O494" s="3"/>
    </row>
    <row r="495" spans="1:15" ht="14.25" customHeight="1" x14ac:dyDescent="0.3">
      <c r="A495" s="1"/>
      <c r="B495" s="1"/>
      <c r="C495" s="187"/>
      <c r="K495" s="1"/>
      <c r="L495" s="41"/>
      <c r="M495" s="42"/>
      <c r="N495" s="43"/>
      <c r="O495" s="3"/>
    </row>
    <row r="496" spans="1:15" ht="14.25" customHeight="1" x14ac:dyDescent="0.3">
      <c r="A496" s="1"/>
      <c r="B496" s="1"/>
      <c r="C496" s="187"/>
      <c r="K496" s="1"/>
      <c r="L496" s="41"/>
      <c r="M496" s="42"/>
      <c r="N496" s="43"/>
      <c r="O496" s="3"/>
    </row>
    <row r="497" spans="1:15" ht="14.25" customHeight="1" x14ac:dyDescent="0.3">
      <c r="A497" s="1"/>
      <c r="B497" s="1"/>
      <c r="C497" s="187"/>
      <c r="K497" s="1"/>
      <c r="L497" s="41"/>
      <c r="M497" s="42"/>
      <c r="N497" s="43"/>
      <c r="O497" s="3"/>
    </row>
    <row r="498" spans="1:15" ht="14.25" customHeight="1" x14ac:dyDescent="0.3">
      <c r="A498" s="1"/>
      <c r="B498" s="1"/>
      <c r="C498" s="187"/>
      <c r="K498" s="1"/>
      <c r="L498" s="41"/>
      <c r="M498" s="42"/>
      <c r="N498" s="43"/>
      <c r="O498" s="3"/>
    </row>
    <row r="499" spans="1:15" ht="14.25" customHeight="1" x14ac:dyDescent="0.3">
      <c r="A499" s="1"/>
      <c r="B499" s="1"/>
      <c r="C499" s="187"/>
      <c r="K499" s="1"/>
      <c r="L499" s="41"/>
      <c r="M499" s="42"/>
      <c r="N499" s="43"/>
      <c r="O499" s="3"/>
    </row>
    <row r="500" spans="1:15" ht="14.25" customHeight="1" x14ac:dyDescent="0.3">
      <c r="A500" s="1"/>
      <c r="B500" s="1"/>
      <c r="C500" s="187"/>
      <c r="K500" s="1"/>
      <c r="L500" s="41"/>
      <c r="M500" s="42"/>
      <c r="N500" s="43"/>
      <c r="O500" s="3"/>
    </row>
    <row r="501" spans="1:15" ht="14.25" customHeight="1" x14ac:dyDescent="0.3">
      <c r="A501" s="1"/>
      <c r="B501" s="1"/>
      <c r="C501" s="187"/>
      <c r="K501" s="1"/>
      <c r="L501" s="41"/>
      <c r="M501" s="42"/>
      <c r="N501" s="43"/>
      <c r="O501" s="3"/>
    </row>
    <row r="502" spans="1:15" ht="14.25" customHeight="1" x14ac:dyDescent="0.3">
      <c r="A502" s="1"/>
      <c r="B502" s="1"/>
      <c r="C502" s="187"/>
      <c r="K502" s="1"/>
      <c r="L502" s="41"/>
      <c r="M502" s="42"/>
      <c r="N502" s="43"/>
      <c r="O502" s="3"/>
    </row>
    <row r="503" spans="1:15" ht="14.25" customHeight="1" x14ac:dyDescent="0.3">
      <c r="A503" s="1"/>
      <c r="B503" s="1"/>
      <c r="C503" s="187"/>
      <c r="K503" s="1"/>
      <c r="L503" s="41"/>
      <c r="M503" s="42"/>
      <c r="N503" s="43"/>
      <c r="O503" s="3"/>
    </row>
    <row r="504" spans="1:15" ht="14.25" customHeight="1" x14ac:dyDescent="0.3">
      <c r="A504" s="1"/>
      <c r="B504" s="1"/>
      <c r="C504" s="187"/>
      <c r="K504" s="1"/>
      <c r="L504" s="41"/>
      <c r="M504" s="42"/>
      <c r="N504" s="43"/>
      <c r="O504" s="3"/>
    </row>
    <row r="505" spans="1:15" ht="14.25" customHeight="1" x14ac:dyDescent="0.3">
      <c r="A505" s="1"/>
      <c r="B505" s="1"/>
      <c r="C505" s="187"/>
      <c r="K505" s="1"/>
      <c r="L505" s="41"/>
      <c r="M505" s="42"/>
      <c r="N505" s="43"/>
      <c r="O505" s="3"/>
    </row>
    <row r="506" spans="1:15" ht="14.25" customHeight="1" x14ac:dyDescent="0.3">
      <c r="A506" s="1"/>
      <c r="B506" s="1"/>
      <c r="C506" s="187"/>
      <c r="K506" s="1"/>
      <c r="L506" s="41"/>
      <c r="M506" s="42"/>
      <c r="N506" s="43"/>
      <c r="O506" s="3"/>
    </row>
    <row r="507" spans="1:15" ht="14.25" customHeight="1" x14ac:dyDescent="0.3">
      <c r="A507" s="1"/>
      <c r="B507" s="1"/>
      <c r="C507" s="187"/>
      <c r="K507" s="1"/>
      <c r="L507" s="41"/>
      <c r="M507" s="42"/>
      <c r="N507" s="43"/>
      <c r="O507" s="3"/>
    </row>
    <row r="508" spans="1:15" ht="14.25" customHeight="1" x14ac:dyDescent="0.3">
      <c r="A508" s="1"/>
      <c r="B508" s="1"/>
      <c r="C508" s="187"/>
      <c r="K508" s="1"/>
      <c r="L508" s="41"/>
      <c r="M508" s="42"/>
      <c r="N508" s="43"/>
      <c r="O508" s="3"/>
    </row>
    <row r="509" spans="1:15" ht="14.25" customHeight="1" x14ac:dyDescent="0.3">
      <c r="A509" s="1"/>
      <c r="B509" s="1"/>
      <c r="C509" s="187"/>
      <c r="K509" s="1"/>
      <c r="L509" s="41"/>
      <c r="M509" s="42"/>
      <c r="N509" s="43"/>
      <c r="O509" s="3"/>
    </row>
    <row r="510" spans="1:15" ht="14.25" customHeight="1" x14ac:dyDescent="0.3">
      <c r="A510" s="1"/>
      <c r="B510" s="1"/>
      <c r="C510" s="187"/>
      <c r="K510" s="1"/>
      <c r="L510" s="41"/>
      <c r="M510" s="42"/>
      <c r="N510" s="43"/>
      <c r="O510" s="3"/>
    </row>
    <row r="511" spans="1:15" ht="14.25" customHeight="1" x14ac:dyDescent="0.3">
      <c r="A511" s="1"/>
      <c r="B511" s="1"/>
      <c r="C511" s="187"/>
      <c r="K511" s="1"/>
      <c r="L511" s="41"/>
      <c r="M511" s="42"/>
      <c r="N511" s="43"/>
      <c r="O511" s="3"/>
    </row>
    <row r="512" spans="1:15" ht="14.25" customHeight="1" x14ac:dyDescent="0.3">
      <c r="A512" s="1"/>
      <c r="B512" s="1"/>
      <c r="C512" s="187"/>
      <c r="K512" s="1"/>
      <c r="L512" s="41"/>
      <c r="M512" s="42"/>
      <c r="N512" s="43"/>
      <c r="O512" s="3"/>
    </row>
    <row r="513" spans="1:15" ht="14.25" customHeight="1" x14ac:dyDescent="0.3">
      <c r="A513" s="1"/>
      <c r="B513" s="1"/>
      <c r="C513" s="187"/>
      <c r="K513" s="1"/>
      <c r="L513" s="41"/>
      <c r="M513" s="42"/>
      <c r="N513" s="43"/>
      <c r="O513" s="3"/>
    </row>
    <row r="514" spans="1:15" ht="14.25" customHeight="1" x14ac:dyDescent="0.3">
      <c r="A514" s="1"/>
      <c r="B514" s="1"/>
      <c r="C514" s="187"/>
      <c r="K514" s="1"/>
      <c r="L514" s="41"/>
      <c r="M514" s="42"/>
      <c r="N514" s="43"/>
      <c r="O514" s="3"/>
    </row>
    <row r="515" spans="1:15" ht="14.25" customHeight="1" x14ac:dyDescent="0.3">
      <c r="A515" s="1"/>
      <c r="B515" s="1"/>
      <c r="C515" s="187"/>
      <c r="K515" s="1"/>
      <c r="L515" s="41"/>
      <c r="M515" s="42"/>
      <c r="N515" s="43"/>
      <c r="O515" s="3"/>
    </row>
    <row r="516" spans="1:15" ht="14.25" customHeight="1" x14ac:dyDescent="0.3">
      <c r="A516" s="1"/>
      <c r="B516" s="1"/>
      <c r="C516" s="187"/>
      <c r="K516" s="1"/>
      <c r="L516" s="41"/>
      <c r="M516" s="42"/>
      <c r="N516" s="43"/>
      <c r="O516" s="3"/>
    </row>
    <row r="517" spans="1:15" ht="14.25" customHeight="1" x14ac:dyDescent="0.3">
      <c r="A517" s="1"/>
      <c r="B517" s="1"/>
      <c r="C517" s="187"/>
      <c r="K517" s="1"/>
      <c r="L517" s="41"/>
      <c r="M517" s="42"/>
      <c r="N517" s="43"/>
      <c r="O517" s="3"/>
    </row>
    <row r="518" spans="1:15" ht="14.25" customHeight="1" x14ac:dyDescent="0.3">
      <c r="A518" s="1"/>
      <c r="B518" s="1"/>
      <c r="C518" s="187"/>
      <c r="K518" s="1"/>
      <c r="L518" s="41"/>
      <c r="M518" s="42"/>
      <c r="N518" s="43"/>
      <c r="O518" s="3"/>
    </row>
    <row r="519" spans="1:15" ht="14.25" customHeight="1" x14ac:dyDescent="0.3">
      <c r="A519" s="1"/>
      <c r="B519" s="1"/>
      <c r="C519" s="187"/>
      <c r="K519" s="1"/>
      <c r="L519" s="41"/>
      <c r="M519" s="42"/>
      <c r="N519" s="43"/>
      <c r="O519" s="3"/>
    </row>
    <row r="520" spans="1:15" ht="14.25" customHeight="1" x14ac:dyDescent="0.3">
      <c r="A520" s="1"/>
      <c r="B520" s="1"/>
      <c r="C520" s="187"/>
      <c r="K520" s="1"/>
      <c r="L520" s="41"/>
      <c r="M520" s="42"/>
      <c r="N520" s="43"/>
      <c r="O520" s="3"/>
    </row>
    <row r="521" spans="1:15" ht="14.25" customHeight="1" x14ac:dyDescent="0.3">
      <c r="A521" s="1"/>
      <c r="B521" s="1"/>
      <c r="C521" s="187"/>
      <c r="K521" s="1"/>
      <c r="L521" s="41"/>
      <c r="M521" s="42"/>
      <c r="N521" s="43"/>
      <c r="O521" s="3"/>
    </row>
    <row r="522" spans="1:15" ht="14.25" customHeight="1" x14ac:dyDescent="0.3">
      <c r="A522" s="1"/>
      <c r="B522" s="1"/>
      <c r="C522" s="187"/>
      <c r="K522" s="1"/>
      <c r="L522" s="41"/>
      <c r="M522" s="42"/>
      <c r="N522" s="43"/>
      <c r="O522" s="3"/>
    </row>
    <row r="523" spans="1:15" ht="14.25" customHeight="1" x14ac:dyDescent="0.3">
      <c r="A523" s="1"/>
      <c r="B523" s="1"/>
      <c r="C523" s="187"/>
      <c r="K523" s="1"/>
      <c r="L523" s="41"/>
      <c r="M523" s="42"/>
      <c r="N523" s="43"/>
      <c r="O523" s="3"/>
    </row>
    <row r="524" spans="1:15" ht="14.25" customHeight="1" x14ac:dyDescent="0.3">
      <c r="A524" s="1"/>
      <c r="B524" s="1"/>
      <c r="C524" s="187"/>
      <c r="K524" s="1"/>
      <c r="L524" s="41"/>
      <c r="M524" s="42"/>
      <c r="N524" s="43"/>
      <c r="O524" s="3"/>
    </row>
    <row r="525" spans="1:15" ht="14.25" customHeight="1" x14ac:dyDescent="0.3">
      <c r="A525" s="1"/>
      <c r="B525" s="1"/>
      <c r="C525" s="187"/>
      <c r="K525" s="1"/>
      <c r="L525" s="41"/>
      <c r="M525" s="42"/>
      <c r="N525" s="43"/>
      <c r="O525" s="3"/>
    </row>
    <row r="526" spans="1:15" ht="14.25" customHeight="1" x14ac:dyDescent="0.3">
      <c r="A526" s="1"/>
      <c r="B526" s="1"/>
      <c r="C526" s="187"/>
      <c r="K526" s="1"/>
      <c r="L526" s="41"/>
      <c r="M526" s="42"/>
      <c r="N526" s="43"/>
      <c r="O526" s="3"/>
    </row>
    <row r="527" spans="1:15" ht="14.25" customHeight="1" x14ac:dyDescent="0.3">
      <c r="A527" s="1"/>
      <c r="B527" s="1"/>
      <c r="C527" s="187"/>
      <c r="K527" s="1"/>
      <c r="L527" s="41"/>
      <c r="M527" s="42"/>
      <c r="N527" s="43"/>
      <c r="O527" s="3"/>
    </row>
    <row r="528" spans="1:15" ht="14.25" customHeight="1" x14ac:dyDescent="0.3">
      <c r="A528" s="1"/>
      <c r="B528" s="1"/>
      <c r="C528" s="187"/>
      <c r="K528" s="1"/>
      <c r="L528" s="41"/>
      <c r="M528" s="42"/>
      <c r="N528" s="43"/>
      <c r="O528" s="3"/>
    </row>
    <row r="529" spans="1:15" ht="14.25" customHeight="1" x14ac:dyDescent="0.3">
      <c r="A529" s="1"/>
      <c r="B529" s="1"/>
      <c r="C529" s="187"/>
      <c r="K529" s="1"/>
      <c r="L529" s="41"/>
      <c r="M529" s="42"/>
      <c r="N529" s="43"/>
      <c r="O529" s="3"/>
    </row>
    <row r="530" spans="1:15" ht="14.25" customHeight="1" x14ac:dyDescent="0.3">
      <c r="A530" s="1"/>
      <c r="B530" s="1"/>
      <c r="C530" s="187"/>
      <c r="K530" s="1"/>
      <c r="L530" s="41"/>
      <c r="M530" s="42"/>
      <c r="N530" s="43"/>
      <c r="O530" s="3"/>
    </row>
    <row r="531" spans="1:15" ht="14.25" customHeight="1" x14ac:dyDescent="0.3">
      <c r="A531" s="1"/>
      <c r="B531" s="1"/>
      <c r="C531" s="187"/>
      <c r="K531" s="1"/>
      <c r="L531" s="41"/>
      <c r="M531" s="42"/>
      <c r="N531" s="43"/>
      <c r="O531" s="3"/>
    </row>
    <row r="532" spans="1:15" ht="14.25" customHeight="1" x14ac:dyDescent="0.3">
      <c r="A532" s="1"/>
      <c r="B532" s="1"/>
      <c r="C532" s="187"/>
      <c r="K532" s="1"/>
      <c r="L532" s="41"/>
      <c r="M532" s="42"/>
      <c r="N532" s="43"/>
      <c r="O532" s="3"/>
    </row>
    <row r="533" spans="1:15" ht="14.25" customHeight="1" x14ac:dyDescent="0.3">
      <c r="A533" s="1"/>
      <c r="B533" s="1"/>
      <c r="C533" s="187"/>
      <c r="K533" s="1"/>
      <c r="L533" s="41"/>
      <c r="M533" s="42"/>
      <c r="N533" s="43"/>
      <c r="O533" s="3"/>
    </row>
    <row r="534" spans="1:15" ht="14.25" customHeight="1" x14ac:dyDescent="0.3">
      <c r="A534" s="1"/>
      <c r="B534" s="1"/>
      <c r="C534" s="187"/>
      <c r="K534" s="1"/>
      <c r="L534" s="41"/>
      <c r="M534" s="42"/>
      <c r="N534" s="43"/>
      <c r="O534" s="3"/>
    </row>
    <row r="535" spans="1:15" ht="14.25" customHeight="1" x14ac:dyDescent="0.3">
      <c r="A535" s="1"/>
      <c r="B535" s="1"/>
      <c r="C535" s="187"/>
      <c r="K535" s="1"/>
      <c r="L535" s="41"/>
      <c r="M535" s="42"/>
      <c r="N535" s="43"/>
      <c r="O535" s="3"/>
    </row>
    <row r="536" spans="1:15" ht="14.25" customHeight="1" x14ac:dyDescent="0.3">
      <c r="A536" s="1"/>
      <c r="B536" s="1"/>
      <c r="C536" s="187"/>
      <c r="K536" s="1"/>
      <c r="L536" s="41"/>
      <c r="M536" s="42"/>
      <c r="N536" s="43"/>
      <c r="O536" s="3"/>
    </row>
    <row r="537" spans="1:15" ht="14.25" customHeight="1" x14ac:dyDescent="0.3">
      <c r="A537" s="1"/>
      <c r="B537" s="1"/>
      <c r="C537" s="187"/>
      <c r="K537" s="1"/>
      <c r="L537" s="41"/>
      <c r="M537" s="42"/>
      <c r="N537" s="43"/>
      <c r="O537" s="3"/>
    </row>
    <row r="538" spans="1:15" ht="14.25" customHeight="1" x14ac:dyDescent="0.3">
      <c r="A538" s="1"/>
      <c r="B538" s="1"/>
      <c r="C538" s="187"/>
      <c r="K538" s="1"/>
      <c r="L538" s="41"/>
      <c r="M538" s="42"/>
      <c r="N538" s="43"/>
      <c r="O538" s="3"/>
    </row>
    <row r="539" spans="1:15" ht="14.25" customHeight="1" x14ac:dyDescent="0.3">
      <c r="A539" s="1"/>
      <c r="B539" s="1"/>
      <c r="C539" s="187"/>
      <c r="K539" s="1"/>
      <c r="L539" s="41"/>
      <c r="M539" s="42"/>
      <c r="N539" s="43"/>
      <c r="O539" s="3"/>
    </row>
    <row r="540" spans="1:15" ht="14.25" customHeight="1" x14ac:dyDescent="0.3">
      <c r="A540" s="1"/>
      <c r="B540" s="1"/>
      <c r="C540" s="187"/>
      <c r="K540" s="1"/>
      <c r="L540" s="41"/>
      <c r="M540" s="42"/>
      <c r="N540" s="43"/>
      <c r="O540" s="3"/>
    </row>
    <row r="541" spans="1:15" ht="14.25" customHeight="1" x14ac:dyDescent="0.3">
      <c r="A541" s="1"/>
      <c r="B541" s="1"/>
      <c r="C541" s="187"/>
      <c r="K541" s="1"/>
      <c r="L541" s="41"/>
      <c r="M541" s="42"/>
      <c r="N541" s="43"/>
      <c r="O541" s="3"/>
    </row>
    <row r="542" spans="1:15" ht="14.25" customHeight="1" x14ac:dyDescent="0.3">
      <c r="A542" s="1"/>
      <c r="B542" s="1"/>
      <c r="C542" s="187"/>
      <c r="K542" s="1"/>
      <c r="L542" s="41"/>
      <c r="M542" s="42"/>
      <c r="N542" s="43"/>
      <c r="O542" s="3"/>
    </row>
    <row r="543" spans="1:15" ht="14.25" customHeight="1" x14ac:dyDescent="0.3">
      <c r="A543" s="1"/>
      <c r="B543" s="1"/>
      <c r="C543" s="187"/>
      <c r="K543" s="1"/>
      <c r="L543" s="41"/>
      <c r="M543" s="42"/>
      <c r="N543" s="43"/>
      <c r="O543" s="3"/>
    </row>
    <row r="544" spans="1:15" ht="14.25" customHeight="1" x14ac:dyDescent="0.3">
      <c r="A544" s="1"/>
      <c r="B544" s="1"/>
      <c r="C544" s="187"/>
      <c r="K544" s="1"/>
      <c r="L544" s="41"/>
      <c r="M544" s="42"/>
      <c r="N544" s="43"/>
      <c r="O544" s="3"/>
    </row>
    <row r="545" spans="1:15" ht="14.25" customHeight="1" x14ac:dyDescent="0.3">
      <c r="A545" s="1"/>
      <c r="B545" s="1"/>
      <c r="C545" s="187"/>
      <c r="K545" s="1"/>
      <c r="L545" s="41"/>
      <c r="M545" s="42"/>
      <c r="N545" s="43"/>
      <c r="O545" s="3"/>
    </row>
    <row r="546" spans="1:15" ht="14.25" customHeight="1" x14ac:dyDescent="0.3">
      <c r="A546" s="1"/>
      <c r="B546" s="1"/>
      <c r="C546" s="187"/>
      <c r="K546" s="1"/>
      <c r="L546" s="41"/>
      <c r="M546" s="42"/>
      <c r="N546" s="43"/>
      <c r="O546" s="3"/>
    </row>
    <row r="547" spans="1:15" ht="14.25" customHeight="1" x14ac:dyDescent="0.3">
      <c r="A547" s="1"/>
      <c r="B547" s="1"/>
      <c r="C547" s="187"/>
      <c r="K547" s="1"/>
      <c r="L547" s="41"/>
      <c r="M547" s="42"/>
      <c r="N547" s="43"/>
      <c r="O547" s="3"/>
    </row>
    <row r="548" spans="1:15" ht="14.25" customHeight="1" x14ac:dyDescent="0.3">
      <c r="A548" s="1"/>
      <c r="B548" s="1"/>
      <c r="C548" s="187"/>
      <c r="K548" s="1"/>
      <c r="L548" s="41"/>
      <c r="M548" s="42"/>
      <c r="N548" s="43"/>
      <c r="O548" s="3"/>
    </row>
    <row r="549" spans="1:15" ht="14.25" customHeight="1" x14ac:dyDescent="0.3">
      <c r="A549" s="1"/>
      <c r="B549" s="1"/>
      <c r="C549" s="187"/>
      <c r="K549" s="1"/>
      <c r="L549" s="41"/>
      <c r="M549" s="42"/>
      <c r="N549" s="43"/>
      <c r="O549" s="3"/>
    </row>
    <row r="550" spans="1:15" ht="14.25" customHeight="1" x14ac:dyDescent="0.3">
      <c r="A550" s="1"/>
      <c r="B550" s="1"/>
      <c r="C550" s="187"/>
      <c r="K550" s="1"/>
      <c r="L550" s="41"/>
      <c r="M550" s="42"/>
      <c r="N550" s="43"/>
      <c r="O550" s="3"/>
    </row>
    <row r="551" spans="1:15" ht="14.25" customHeight="1" x14ac:dyDescent="0.3">
      <c r="A551" s="1"/>
      <c r="B551" s="1"/>
      <c r="C551" s="187"/>
      <c r="K551" s="1"/>
      <c r="L551" s="41"/>
      <c r="M551" s="42"/>
      <c r="N551" s="43"/>
      <c r="O551" s="3"/>
    </row>
    <row r="552" spans="1:15" ht="14.25" customHeight="1" x14ac:dyDescent="0.3">
      <c r="A552" s="1"/>
      <c r="B552" s="1"/>
      <c r="C552" s="187"/>
      <c r="K552" s="1"/>
      <c r="L552" s="41"/>
      <c r="M552" s="42"/>
      <c r="N552" s="43"/>
      <c r="O552" s="3"/>
    </row>
    <row r="553" spans="1:15" ht="14.25" customHeight="1" x14ac:dyDescent="0.3">
      <c r="A553" s="1"/>
      <c r="B553" s="1"/>
      <c r="C553" s="187"/>
      <c r="K553" s="1"/>
      <c r="L553" s="41"/>
      <c r="M553" s="42"/>
      <c r="N553" s="43"/>
      <c r="O553" s="3"/>
    </row>
    <row r="554" spans="1:15" ht="14.25" customHeight="1" x14ac:dyDescent="0.3">
      <c r="A554" s="1"/>
      <c r="B554" s="1"/>
      <c r="C554" s="187"/>
      <c r="K554" s="1"/>
      <c r="L554" s="41"/>
      <c r="M554" s="42"/>
      <c r="N554" s="43"/>
      <c r="O554" s="3"/>
    </row>
    <row r="555" spans="1:15" ht="14.25" customHeight="1" x14ac:dyDescent="0.3">
      <c r="A555" s="1"/>
      <c r="B555" s="1"/>
      <c r="C555" s="187"/>
      <c r="K555" s="1"/>
      <c r="L555" s="41"/>
      <c r="M555" s="42"/>
      <c r="N555" s="43"/>
      <c r="O555" s="3"/>
    </row>
    <row r="556" spans="1:15" ht="14.25" customHeight="1" x14ac:dyDescent="0.3">
      <c r="A556" s="1"/>
      <c r="B556" s="1"/>
      <c r="C556" s="187"/>
      <c r="K556" s="1"/>
      <c r="L556" s="41"/>
      <c r="M556" s="42"/>
      <c r="N556" s="43"/>
      <c r="O556" s="3"/>
    </row>
    <row r="557" spans="1:15" ht="14.25" customHeight="1" x14ac:dyDescent="0.3">
      <c r="A557" s="1"/>
      <c r="B557" s="1"/>
      <c r="C557" s="187"/>
      <c r="K557" s="1"/>
      <c r="L557" s="41"/>
      <c r="M557" s="42"/>
      <c r="N557" s="43"/>
      <c r="O557" s="3"/>
    </row>
    <row r="558" spans="1:15" ht="14.25" customHeight="1" x14ac:dyDescent="0.3">
      <c r="A558" s="1"/>
      <c r="B558" s="1"/>
      <c r="C558" s="187"/>
      <c r="K558" s="1"/>
      <c r="L558" s="41"/>
      <c r="M558" s="42"/>
      <c r="N558" s="43"/>
      <c r="O558" s="3"/>
    </row>
    <row r="559" spans="1:15" ht="14.25" customHeight="1" x14ac:dyDescent="0.3">
      <c r="A559" s="1"/>
      <c r="B559" s="1"/>
      <c r="C559" s="187"/>
      <c r="K559" s="1"/>
      <c r="L559" s="41"/>
      <c r="M559" s="42"/>
      <c r="N559" s="43"/>
      <c r="O559" s="3"/>
    </row>
    <row r="560" spans="1:15" ht="14.25" customHeight="1" x14ac:dyDescent="0.3">
      <c r="A560" s="1"/>
      <c r="B560" s="1"/>
      <c r="C560" s="187"/>
      <c r="K560" s="1"/>
      <c r="L560" s="41"/>
      <c r="M560" s="42"/>
      <c r="N560" s="43"/>
      <c r="O560" s="3"/>
    </row>
    <row r="561" spans="1:15" ht="14.25" customHeight="1" x14ac:dyDescent="0.3">
      <c r="A561" s="1"/>
      <c r="B561" s="1"/>
      <c r="C561" s="187"/>
      <c r="K561" s="1"/>
      <c r="L561" s="41"/>
      <c r="M561" s="42"/>
      <c r="N561" s="43"/>
      <c r="O561" s="3"/>
    </row>
    <row r="562" spans="1:15" ht="14.25" customHeight="1" x14ac:dyDescent="0.3">
      <c r="A562" s="1"/>
      <c r="B562" s="1"/>
      <c r="C562" s="187"/>
      <c r="K562" s="1"/>
      <c r="L562" s="41"/>
      <c r="M562" s="42"/>
      <c r="N562" s="43"/>
      <c r="O562" s="3"/>
    </row>
    <row r="563" spans="1:15" ht="14.25" customHeight="1" x14ac:dyDescent="0.3">
      <c r="A563" s="1"/>
      <c r="B563" s="1"/>
      <c r="C563" s="187"/>
      <c r="K563" s="1"/>
      <c r="L563" s="41"/>
      <c r="M563" s="42"/>
      <c r="N563" s="43"/>
      <c r="O563" s="3"/>
    </row>
    <row r="564" spans="1:15" ht="14.25" customHeight="1" x14ac:dyDescent="0.3">
      <c r="A564" s="1"/>
      <c r="B564" s="1"/>
      <c r="C564" s="187"/>
      <c r="K564" s="1"/>
      <c r="L564" s="41"/>
      <c r="M564" s="42"/>
      <c r="N564" s="43"/>
      <c r="O564" s="3"/>
    </row>
    <row r="565" spans="1:15" ht="14.25" customHeight="1" x14ac:dyDescent="0.3">
      <c r="A565" s="1"/>
      <c r="B565" s="1"/>
      <c r="C565" s="187"/>
      <c r="K565" s="1"/>
      <c r="L565" s="41"/>
      <c r="M565" s="42"/>
      <c r="N565" s="43"/>
      <c r="O565" s="3"/>
    </row>
    <row r="566" spans="1:15" ht="14.25" customHeight="1" x14ac:dyDescent="0.3">
      <c r="A566" s="1"/>
      <c r="B566" s="1"/>
      <c r="C566" s="187"/>
      <c r="K566" s="1"/>
      <c r="L566" s="41"/>
      <c r="M566" s="42"/>
      <c r="N566" s="43"/>
      <c r="O566" s="3"/>
    </row>
    <row r="567" spans="1:15" ht="14.25" customHeight="1" x14ac:dyDescent="0.3">
      <c r="A567" s="1"/>
      <c r="B567" s="1"/>
      <c r="C567" s="187"/>
      <c r="K567" s="1"/>
      <c r="L567" s="41"/>
      <c r="M567" s="42"/>
      <c r="N567" s="43"/>
      <c r="O567" s="3"/>
    </row>
    <row r="568" spans="1:15" ht="14.25" customHeight="1" x14ac:dyDescent="0.3">
      <c r="A568" s="1"/>
      <c r="B568" s="1"/>
      <c r="C568" s="187"/>
      <c r="K568" s="1"/>
      <c r="L568" s="41"/>
      <c r="M568" s="42"/>
      <c r="N568" s="43"/>
      <c r="O568" s="3"/>
    </row>
    <row r="569" spans="1:15" ht="14.25" customHeight="1" x14ac:dyDescent="0.3">
      <c r="A569" s="1"/>
      <c r="B569" s="1"/>
      <c r="C569" s="187"/>
      <c r="K569" s="1"/>
      <c r="L569" s="41"/>
      <c r="M569" s="42"/>
      <c r="N569" s="43"/>
      <c r="O569" s="3"/>
    </row>
    <row r="570" spans="1:15" ht="14.25" customHeight="1" x14ac:dyDescent="0.3">
      <c r="A570" s="1"/>
      <c r="B570" s="1"/>
      <c r="C570" s="187"/>
      <c r="K570" s="1"/>
      <c r="L570" s="41"/>
      <c r="M570" s="42"/>
      <c r="N570" s="43"/>
      <c r="O570" s="3"/>
    </row>
    <row r="571" spans="1:15" ht="14.25" customHeight="1" x14ac:dyDescent="0.3">
      <c r="A571" s="1"/>
      <c r="B571" s="1"/>
      <c r="C571" s="187"/>
      <c r="K571" s="1"/>
      <c r="L571" s="41"/>
      <c r="M571" s="42"/>
      <c r="N571" s="43"/>
      <c r="O571" s="3"/>
    </row>
    <row r="572" spans="1:15" ht="14.25" customHeight="1" x14ac:dyDescent="0.3">
      <c r="A572" s="1"/>
      <c r="B572" s="1"/>
      <c r="C572" s="187"/>
      <c r="K572" s="1"/>
      <c r="L572" s="41"/>
      <c r="M572" s="42"/>
      <c r="N572" s="43"/>
      <c r="O572" s="3"/>
    </row>
    <row r="573" spans="1:15" ht="14.25" customHeight="1" x14ac:dyDescent="0.3">
      <c r="A573" s="1"/>
      <c r="B573" s="1"/>
      <c r="C573" s="187"/>
      <c r="K573" s="1"/>
      <c r="L573" s="41"/>
      <c r="M573" s="42"/>
      <c r="N573" s="43"/>
      <c r="O573" s="3"/>
    </row>
    <row r="574" spans="1:15" ht="14.25" customHeight="1" x14ac:dyDescent="0.3">
      <c r="A574" s="1"/>
      <c r="B574" s="1"/>
      <c r="C574" s="187"/>
      <c r="K574" s="1"/>
      <c r="L574" s="41"/>
      <c r="M574" s="42"/>
      <c r="N574" s="43"/>
      <c r="O574" s="3"/>
    </row>
    <row r="575" spans="1:15" ht="14.25" customHeight="1" x14ac:dyDescent="0.3">
      <c r="A575" s="1"/>
      <c r="B575" s="1"/>
      <c r="C575" s="187"/>
      <c r="K575" s="1"/>
      <c r="L575" s="41"/>
      <c r="M575" s="42"/>
      <c r="N575" s="43"/>
      <c r="O575" s="3"/>
    </row>
    <row r="576" spans="1:15" ht="14.25" customHeight="1" x14ac:dyDescent="0.3">
      <c r="A576" s="1"/>
      <c r="B576" s="1"/>
      <c r="C576" s="187"/>
      <c r="K576" s="1"/>
      <c r="L576" s="41"/>
      <c r="M576" s="42"/>
      <c r="N576" s="43"/>
      <c r="O576" s="3"/>
    </row>
    <row r="577" spans="1:15" ht="14.25" customHeight="1" x14ac:dyDescent="0.3">
      <c r="A577" s="1"/>
      <c r="B577" s="1"/>
      <c r="C577" s="187"/>
      <c r="K577" s="1"/>
      <c r="L577" s="41"/>
      <c r="M577" s="42"/>
      <c r="N577" s="43"/>
      <c r="O577" s="3"/>
    </row>
    <row r="578" spans="1:15" ht="14.25" customHeight="1" x14ac:dyDescent="0.3">
      <c r="A578" s="1"/>
      <c r="B578" s="1"/>
      <c r="C578" s="187"/>
      <c r="K578" s="1"/>
      <c r="L578" s="41"/>
      <c r="M578" s="42"/>
      <c r="N578" s="43"/>
      <c r="O578" s="3"/>
    </row>
    <row r="579" spans="1:15" ht="14.25" customHeight="1" x14ac:dyDescent="0.3">
      <c r="A579" s="1"/>
      <c r="B579" s="1"/>
      <c r="C579" s="187"/>
      <c r="K579" s="1"/>
      <c r="L579" s="41"/>
      <c r="M579" s="42"/>
      <c r="N579" s="43"/>
      <c r="O579" s="3"/>
    </row>
    <row r="580" spans="1:15" ht="14.25" customHeight="1" x14ac:dyDescent="0.3">
      <c r="A580" s="1"/>
      <c r="B580" s="1"/>
      <c r="C580" s="187"/>
      <c r="K580" s="1"/>
      <c r="L580" s="41"/>
      <c r="M580" s="42"/>
      <c r="N580" s="43"/>
      <c r="O580" s="3"/>
    </row>
    <row r="581" spans="1:15" ht="14.25" customHeight="1" x14ac:dyDescent="0.3">
      <c r="A581" s="1"/>
      <c r="B581" s="1"/>
      <c r="C581" s="187"/>
      <c r="K581" s="1"/>
      <c r="L581" s="41"/>
      <c r="M581" s="42"/>
      <c r="N581" s="43"/>
      <c r="O581" s="3"/>
    </row>
    <row r="582" spans="1:15" ht="14.25" customHeight="1" x14ac:dyDescent="0.3">
      <c r="A582" s="1"/>
      <c r="B582" s="1"/>
      <c r="C582" s="187"/>
      <c r="K582" s="1"/>
      <c r="L582" s="41"/>
      <c r="M582" s="42"/>
      <c r="N582" s="43"/>
      <c r="O582" s="3"/>
    </row>
    <row r="583" spans="1:15" ht="14.25" customHeight="1" x14ac:dyDescent="0.3">
      <c r="A583" s="1"/>
      <c r="B583" s="1"/>
      <c r="C583" s="187"/>
      <c r="K583" s="1"/>
      <c r="L583" s="41"/>
      <c r="M583" s="42"/>
      <c r="N583" s="43"/>
      <c r="O583" s="3"/>
    </row>
    <row r="584" spans="1:15" ht="14.25" customHeight="1" x14ac:dyDescent="0.3">
      <c r="A584" s="1"/>
      <c r="B584" s="1"/>
      <c r="C584" s="187"/>
      <c r="K584" s="1"/>
      <c r="L584" s="41"/>
      <c r="M584" s="42"/>
      <c r="N584" s="43"/>
      <c r="O584" s="3"/>
    </row>
    <row r="585" spans="1:15" ht="14.25" customHeight="1" x14ac:dyDescent="0.3">
      <c r="A585" s="1"/>
      <c r="B585" s="1"/>
      <c r="C585" s="187"/>
      <c r="K585" s="1"/>
      <c r="L585" s="41"/>
      <c r="M585" s="42"/>
      <c r="N585" s="43"/>
      <c r="O585" s="3"/>
    </row>
    <row r="586" spans="1:15" ht="14.25" customHeight="1" x14ac:dyDescent="0.3">
      <c r="A586" s="1"/>
      <c r="B586" s="1"/>
      <c r="C586" s="187"/>
      <c r="K586" s="1"/>
      <c r="L586" s="41"/>
      <c r="M586" s="42"/>
      <c r="N586" s="43"/>
      <c r="O586" s="3"/>
    </row>
    <row r="587" spans="1:15" ht="14.25" customHeight="1" x14ac:dyDescent="0.3">
      <c r="A587" s="1"/>
      <c r="B587" s="1"/>
      <c r="C587" s="187"/>
      <c r="K587" s="1"/>
      <c r="L587" s="41"/>
      <c r="M587" s="42"/>
      <c r="N587" s="43"/>
      <c r="O587" s="3"/>
    </row>
    <row r="588" spans="1:15" ht="14.25" customHeight="1" x14ac:dyDescent="0.3">
      <c r="A588" s="1"/>
      <c r="B588" s="1"/>
      <c r="C588" s="187"/>
      <c r="K588" s="1"/>
      <c r="L588" s="41"/>
      <c r="M588" s="42"/>
      <c r="N588" s="43"/>
      <c r="O588" s="3"/>
    </row>
    <row r="589" spans="1:15" ht="14.25" customHeight="1" x14ac:dyDescent="0.3">
      <c r="A589" s="1"/>
      <c r="B589" s="1"/>
      <c r="C589" s="187"/>
      <c r="K589" s="1"/>
      <c r="L589" s="41"/>
      <c r="M589" s="42"/>
      <c r="N589" s="43"/>
      <c r="O589" s="3"/>
    </row>
    <row r="590" spans="1:15" ht="14.25" customHeight="1" x14ac:dyDescent="0.3">
      <c r="A590" s="1"/>
      <c r="B590" s="1"/>
      <c r="C590" s="187"/>
      <c r="K590" s="1"/>
      <c r="L590" s="41"/>
      <c r="M590" s="42"/>
      <c r="N590" s="43"/>
      <c r="O590" s="3"/>
    </row>
    <row r="591" spans="1:15" ht="14.25" customHeight="1" x14ac:dyDescent="0.3">
      <c r="A591" s="1"/>
      <c r="B591" s="1"/>
      <c r="C591" s="187"/>
      <c r="K591" s="1"/>
      <c r="L591" s="41"/>
      <c r="M591" s="42"/>
      <c r="N591" s="43"/>
      <c r="O591" s="3"/>
    </row>
    <row r="592" spans="1:15" ht="14.25" customHeight="1" x14ac:dyDescent="0.3">
      <c r="A592" s="1"/>
      <c r="B592" s="1"/>
      <c r="C592" s="187"/>
      <c r="K592" s="1"/>
      <c r="L592" s="41"/>
      <c r="M592" s="42"/>
      <c r="N592" s="43"/>
      <c r="O592" s="3"/>
    </row>
    <row r="593" spans="1:15" ht="14.25" customHeight="1" x14ac:dyDescent="0.3">
      <c r="A593" s="1"/>
      <c r="B593" s="1"/>
      <c r="C593" s="187"/>
      <c r="K593" s="1"/>
      <c r="L593" s="41"/>
      <c r="M593" s="42"/>
      <c r="N593" s="43"/>
      <c r="O593" s="3"/>
    </row>
    <row r="594" spans="1:15" ht="14.25" customHeight="1" x14ac:dyDescent="0.3">
      <c r="A594" s="1"/>
      <c r="B594" s="1"/>
      <c r="C594" s="187"/>
      <c r="K594" s="1"/>
      <c r="L594" s="41"/>
      <c r="M594" s="42"/>
      <c r="N594" s="43"/>
      <c r="O594" s="3"/>
    </row>
    <row r="595" spans="1:15" ht="14.25" customHeight="1" x14ac:dyDescent="0.3">
      <c r="A595" s="1"/>
      <c r="B595" s="1"/>
      <c r="C595" s="187"/>
      <c r="K595" s="1"/>
      <c r="L595" s="41"/>
      <c r="M595" s="42"/>
      <c r="N595" s="43"/>
      <c r="O595" s="3"/>
    </row>
    <row r="596" spans="1:15" ht="14.25" customHeight="1" x14ac:dyDescent="0.3">
      <c r="A596" s="1"/>
      <c r="B596" s="1"/>
      <c r="C596" s="187"/>
      <c r="K596" s="1"/>
      <c r="L596" s="41"/>
      <c r="M596" s="42"/>
      <c r="N596" s="43"/>
      <c r="O596" s="3"/>
    </row>
    <row r="597" spans="1:15" ht="14.25" customHeight="1" x14ac:dyDescent="0.3">
      <c r="A597" s="1"/>
      <c r="B597" s="1"/>
      <c r="C597" s="187"/>
      <c r="K597" s="1"/>
      <c r="L597" s="41"/>
      <c r="M597" s="42"/>
      <c r="N597" s="43"/>
      <c r="O597" s="3"/>
    </row>
    <row r="598" spans="1:15" ht="14.25" customHeight="1" x14ac:dyDescent="0.3">
      <c r="A598" s="1"/>
      <c r="B598" s="1"/>
      <c r="C598" s="187"/>
      <c r="K598" s="1"/>
      <c r="L598" s="41"/>
      <c r="M598" s="42"/>
      <c r="N598" s="43"/>
      <c r="O598" s="3"/>
    </row>
    <row r="599" spans="1:15" ht="14.25" customHeight="1" x14ac:dyDescent="0.3">
      <c r="A599" s="1"/>
      <c r="B599" s="1"/>
      <c r="C599" s="187"/>
      <c r="K599" s="1"/>
      <c r="L599" s="41"/>
      <c r="M599" s="42"/>
      <c r="N599" s="43"/>
      <c r="O599" s="3"/>
    </row>
    <row r="600" spans="1:15" ht="14.25" customHeight="1" x14ac:dyDescent="0.3">
      <c r="A600" s="1"/>
      <c r="B600" s="1"/>
      <c r="C600" s="187"/>
      <c r="K600" s="1"/>
      <c r="L600" s="41"/>
      <c r="M600" s="42"/>
      <c r="N600" s="43"/>
      <c r="O600" s="3"/>
    </row>
    <row r="601" spans="1:15" ht="14.25" customHeight="1" x14ac:dyDescent="0.3">
      <c r="A601" s="1"/>
      <c r="B601" s="1"/>
      <c r="C601" s="187"/>
      <c r="K601" s="1"/>
      <c r="L601" s="41"/>
      <c r="M601" s="42"/>
      <c r="N601" s="43"/>
      <c r="O601" s="3"/>
    </row>
    <row r="602" spans="1:15" ht="14.25" customHeight="1" x14ac:dyDescent="0.3">
      <c r="A602" s="1"/>
      <c r="B602" s="1"/>
      <c r="C602" s="187"/>
      <c r="K602" s="1"/>
      <c r="L602" s="41"/>
      <c r="M602" s="42"/>
      <c r="N602" s="43"/>
      <c r="O602" s="3"/>
    </row>
    <row r="603" spans="1:15" ht="14.25" customHeight="1" x14ac:dyDescent="0.3">
      <c r="A603" s="1"/>
      <c r="B603" s="1"/>
      <c r="C603" s="187"/>
      <c r="K603" s="1"/>
      <c r="L603" s="41"/>
      <c r="M603" s="42"/>
      <c r="N603" s="43"/>
      <c r="O603" s="3"/>
    </row>
    <row r="604" spans="1:15" ht="14.25" customHeight="1" x14ac:dyDescent="0.3">
      <c r="A604" s="1"/>
      <c r="B604" s="1"/>
      <c r="C604" s="187"/>
      <c r="K604" s="1"/>
      <c r="L604" s="41"/>
      <c r="M604" s="42"/>
      <c r="N604" s="43"/>
      <c r="O604" s="3"/>
    </row>
    <row r="605" spans="1:15" ht="14.25" customHeight="1" x14ac:dyDescent="0.3">
      <c r="A605" s="1"/>
      <c r="B605" s="1"/>
      <c r="C605" s="187"/>
      <c r="K605" s="1"/>
      <c r="L605" s="41"/>
      <c r="M605" s="42"/>
      <c r="N605" s="43"/>
      <c r="O605" s="3"/>
    </row>
    <row r="606" spans="1:15" ht="14.25" customHeight="1" x14ac:dyDescent="0.3">
      <c r="A606" s="1"/>
      <c r="B606" s="1"/>
      <c r="C606" s="187"/>
      <c r="K606" s="1"/>
      <c r="L606" s="41"/>
      <c r="M606" s="42"/>
      <c r="N606" s="43"/>
      <c r="O606" s="3"/>
    </row>
    <row r="607" spans="1:15" ht="14.25" customHeight="1" x14ac:dyDescent="0.3">
      <c r="A607" s="1"/>
      <c r="B607" s="1"/>
      <c r="C607" s="187"/>
      <c r="K607" s="1"/>
      <c r="L607" s="41"/>
      <c r="M607" s="42"/>
      <c r="N607" s="43"/>
      <c r="O607" s="3"/>
    </row>
    <row r="608" spans="1:15" ht="14.25" customHeight="1" x14ac:dyDescent="0.3">
      <c r="A608" s="1"/>
      <c r="B608" s="1"/>
      <c r="C608" s="187"/>
      <c r="K608" s="1"/>
      <c r="L608" s="41"/>
      <c r="M608" s="42"/>
      <c r="N608" s="43"/>
      <c r="O608" s="3"/>
    </row>
    <row r="609" spans="1:15" ht="14.25" customHeight="1" x14ac:dyDescent="0.3">
      <c r="A609" s="1"/>
      <c r="B609" s="1"/>
      <c r="C609" s="187"/>
      <c r="K609" s="1"/>
      <c r="L609" s="41"/>
      <c r="M609" s="42"/>
      <c r="N609" s="43"/>
      <c r="O609" s="3"/>
    </row>
    <row r="610" spans="1:15" ht="14.25" customHeight="1" x14ac:dyDescent="0.3">
      <c r="A610" s="1"/>
      <c r="B610" s="1"/>
      <c r="C610" s="187"/>
      <c r="K610" s="1"/>
      <c r="L610" s="41"/>
      <c r="M610" s="42"/>
      <c r="N610" s="43"/>
      <c r="O610" s="3"/>
    </row>
    <row r="611" spans="1:15" ht="14.25" customHeight="1" x14ac:dyDescent="0.3">
      <c r="A611" s="1"/>
      <c r="B611" s="1"/>
      <c r="C611" s="187"/>
      <c r="K611" s="1"/>
      <c r="L611" s="41"/>
      <c r="M611" s="42"/>
      <c r="N611" s="43"/>
      <c r="O611" s="3"/>
    </row>
    <row r="612" spans="1:15" ht="14.25" customHeight="1" x14ac:dyDescent="0.3">
      <c r="A612" s="1"/>
      <c r="B612" s="1"/>
      <c r="C612" s="187"/>
      <c r="K612" s="1"/>
      <c r="L612" s="41"/>
      <c r="M612" s="42"/>
      <c r="N612" s="43"/>
      <c r="O612" s="3"/>
    </row>
    <row r="613" spans="1:15" ht="14.25" customHeight="1" x14ac:dyDescent="0.3">
      <c r="A613" s="1"/>
      <c r="B613" s="1"/>
      <c r="C613" s="187"/>
      <c r="K613" s="1"/>
      <c r="L613" s="41"/>
      <c r="M613" s="42"/>
      <c r="N613" s="43"/>
      <c r="O613" s="3"/>
    </row>
    <row r="614" spans="1:15" ht="14.25" customHeight="1" x14ac:dyDescent="0.3">
      <c r="A614" s="1"/>
      <c r="B614" s="1"/>
      <c r="C614" s="187"/>
      <c r="K614" s="1"/>
      <c r="L614" s="41"/>
      <c r="M614" s="42"/>
      <c r="N614" s="43"/>
      <c r="O614" s="3"/>
    </row>
    <row r="615" spans="1:15" ht="14.25" customHeight="1" x14ac:dyDescent="0.3">
      <c r="A615" s="1"/>
      <c r="B615" s="1"/>
      <c r="C615" s="187"/>
      <c r="K615" s="1"/>
      <c r="L615" s="41"/>
      <c r="M615" s="42"/>
      <c r="N615" s="43"/>
      <c r="O615" s="3"/>
    </row>
    <row r="616" spans="1:15" ht="14.25" customHeight="1" x14ac:dyDescent="0.3">
      <c r="A616" s="1"/>
      <c r="B616" s="1"/>
      <c r="C616" s="187"/>
      <c r="K616" s="1"/>
      <c r="L616" s="41"/>
      <c r="M616" s="42"/>
      <c r="N616" s="43"/>
      <c r="O616" s="3"/>
    </row>
    <row r="617" spans="1:15" ht="14.25" customHeight="1" x14ac:dyDescent="0.3">
      <c r="A617" s="1"/>
      <c r="B617" s="1"/>
      <c r="C617" s="187"/>
      <c r="K617" s="1"/>
      <c r="L617" s="41"/>
      <c r="M617" s="42"/>
      <c r="N617" s="43"/>
      <c r="O617" s="3"/>
    </row>
    <row r="618" spans="1:15" ht="14.25" customHeight="1" x14ac:dyDescent="0.3">
      <c r="A618" s="1"/>
      <c r="B618" s="1"/>
      <c r="C618" s="187"/>
      <c r="K618" s="1"/>
      <c r="L618" s="41"/>
      <c r="M618" s="42"/>
      <c r="N618" s="43"/>
      <c r="O618" s="3"/>
    </row>
    <row r="619" spans="1:15" ht="14.25" customHeight="1" x14ac:dyDescent="0.3">
      <c r="A619" s="1"/>
      <c r="B619" s="1"/>
      <c r="C619" s="187"/>
      <c r="K619" s="1"/>
      <c r="L619" s="41"/>
      <c r="M619" s="42"/>
      <c r="N619" s="43"/>
      <c r="O619" s="3"/>
    </row>
    <row r="620" spans="1:15" ht="14.25" customHeight="1" x14ac:dyDescent="0.3">
      <c r="A620" s="1"/>
      <c r="B620" s="1"/>
      <c r="C620" s="187"/>
      <c r="K620" s="1"/>
      <c r="L620" s="41"/>
      <c r="M620" s="42"/>
      <c r="N620" s="43"/>
      <c r="O620" s="3"/>
    </row>
    <row r="621" spans="1:15" ht="14.25" customHeight="1" x14ac:dyDescent="0.3">
      <c r="A621" s="1"/>
      <c r="B621" s="1"/>
      <c r="C621" s="187"/>
      <c r="K621" s="1"/>
      <c r="L621" s="41"/>
      <c r="M621" s="42"/>
      <c r="N621" s="43"/>
      <c r="O621" s="3"/>
    </row>
    <row r="622" spans="1:15" ht="14.25" customHeight="1" x14ac:dyDescent="0.3">
      <c r="A622" s="1"/>
      <c r="B622" s="1"/>
      <c r="C622" s="187"/>
      <c r="K622" s="1"/>
      <c r="L622" s="41"/>
      <c r="M622" s="42"/>
      <c r="N622" s="43"/>
      <c r="O622" s="3"/>
    </row>
    <row r="623" spans="1:15" ht="14.25" customHeight="1" x14ac:dyDescent="0.3">
      <c r="A623" s="1"/>
      <c r="B623" s="1"/>
      <c r="C623" s="187"/>
      <c r="K623" s="1"/>
      <c r="L623" s="41"/>
      <c r="M623" s="42"/>
      <c r="N623" s="43"/>
      <c r="O623" s="3"/>
    </row>
    <row r="624" spans="1:15" ht="14.25" customHeight="1" x14ac:dyDescent="0.3">
      <c r="A624" s="1"/>
      <c r="B624" s="1"/>
      <c r="C624" s="187"/>
      <c r="K624" s="1"/>
      <c r="L624" s="41"/>
      <c r="M624" s="42"/>
      <c r="N624" s="43"/>
      <c r="O624" s="3"/>
    </row>
    <row r="625" spans="1:15" ht="14.25" customHeight="1" x14ac:dyDescent="0.3">
      <c r="A625" s="1"/>
      <c r="B625" s="1"/>
      <c r="C625" s="187"/>
      <c r="K625" s="1"/>
      <c r="L625" s="41"/>
      <c r="M625" s="42"/>
      <c r="N625" s="43"/>
      <c r="O625" s="3"/>
    </row>
    <row r="626" spans="1:15" ht="14.25" customHeight="1" x14ac:dyDescent="0.3">
      <c r="A626" s="1"/>
      <c r="B626" s="1"/>
      <c r="C626" s="187"/>
      <c r="K626" s="1"/>
      <c r="L626" s="41"/>
      <c r="M626" s="42"/>
      <c r="N626" s="43"/>
      <c r="O626" s="3"/>
    </row>
    <row r="627" spans="1:15" ht="14.25" customHeight="1" x14ac:dyDescent="0.3">
      <c r="A627" s="1"/>
      <c r="B627" s="1"/>
      <c r="C627" s="187"/>
      <c r="K627" s="1"/>
      <c r="L627" s="41"/>
      <c r="M627" s="42"/>
      <c r="N627" s="43"/>
      <c r="O627" s="3"/>
    </row>
    <row r="628" spans="1:15" ht="14.25" customHeight="1" x14ac:dyDescent="0.3">
      <c r="A628" s="1"/>
      <c r="B628" s="1"/>
      <c r="C628" s="187"/>
      <c r="K628" s="1"/>
      <c r="L628" s="41"/>
      <c r="M628" s="42"/>
      <c r="N628" s="43"/>
      <c r="O628" s="3"/>
    </row>
    <row r="629" spans="1:15" ht="14.25" customHeight="1" x14ac:dyDescent="0.3">
      <c r="A629" s="1"/>
      <c r="B629" s="1"/>
      <c r="C629" s="187"/>
      <c r="K629" s="1"/>
      <c r="L629" s="41"/>
      <c r="M629" s="42"/>
      <c r="N629" s="43"/>
      <c r="O629" s="3"/>
    </row>
    <row r="630" spans="1:15" ht="14.25" customHeight="1" x14ac:dyDescent="0.3">
      <c r="A630" s="1"/>
      <c r="B630" s="1"/>
      <c r="C630" s="187"/>
      <c r="K630" s="1"/>
      <c r="L630" s="41"/>
      <c r="M630" s="42"/>
      <c r="N630" s="43"/>
      <c r="O630" s="3"/>
    </row>
    <row r="631" spans="1:15" ht="14.25" customHeight="1" x14ac:dyDescent="0.3">
      <c r="A631" s="1"/>
      <c r="B631" s="1"/>
      <c r="C631" s="187"/>
      <c r="K631" s="1"/>
      <c r="L631" s="41"/>
      <c r="M631" s="42"/>
      <c r="N631" s="43"/>
      <c r="O631" s="3"/>
    </row>
    <row r="632" spans="1:15" ht="14.25" customHeight="1" x14ac:dyDescent="0.3">
      <c r="A632" s="1"/>
      <c r="B632" s="1"/>
      <c r="C632" s="187"/>
      <c r="K632" s="1"/>
      <c r="L632" s="41"/>
      <c r="M632" s="42"/>
      <c r="N632" s="43"/>
      <c r="O632" s="3"/>
    </row>
    <row r="633" spans="1:15" ht="14.25" customHeight="1" x14ac:dyDescent="0.3">
      <c r="A633" s="1"/>
      <c r="B633" s="1"/>
      <c r="C633" s="187"/>
      <c r="K633" s="1"/>
      <c r="L633" s="41"/>
      <c r="M633" s="42"/>
      <c r="N633" s="43"/>
      <c r="O633" s="3"/>
    </row>
    <row r="634" spans="1:15" ht="14.25" customHeight="1" x14ac:dyDescent="0.3">
      <c r="A634" s="1"/>
      <c r="B634" s="1"/>
      <c r="C634" s="187"/>
      <c r="K634" s="1"/>
      <c r="L634" s="41"/>
      <c r="M634" s="42"/>
      <c r="N634" s="43"/>
      <c r="O634" s="3"/>
    </row>
    <row r="635" spans="1:15" ht="14.25" customHeight="1" x14ac:dyDescent="0.3">
      <c r="A635" s="1"/>
      <c r="B635" s="1"/>
      <c r="C635" s="187"/>
      <c r="K635" s="1"/>
      <c r="L635" s="41"/>
      <c r="M635" s="42"/>
      <c r="N635" s="43"/>
      <c r="O635" s="3"/>
    </row>
    <row r="636" spans="1:15" ht="14.25" customHeight="1" x14ac:dyDescent="0.3">
      <c r="A636" s="1"/>
      <c r="B636" s="1"/>
      <c r="C636" s="187"/>
      <c r="K636" s="1"/>
      <c r="L636" s="41"/>
      <c r="M636" s="42"/>
      <c r="N636" s="43"/>
      <c r="O636" s="3"/>
    </row>
    <row r="637" spans="1:15" ht="14.25" customHeight="1" x14ac:dyDescent="0.3">
      <c r="A637" s="1"/>
      <c r="B637" s="1"/>
      <c r="C637" s="187"/>
      <c r="K637" s="1"/>
      <c r="L637" s="41"/>
      <c r="M637" s="42"/>
      <c r="N637" s="43"/>
      <c r="O637" s="3"/>
    </row>
    <row r="638" spans="1:15" ht="14.25" customHeight="1" x14ac:dyDescent="0.3">
      <c r="A638" s="1"/>
      <c r="B638" s="1"/>
      <c r="C638" s="187"/>
      <c r="K638" s="1"/>
      <c r="L638" s="41"/>
      <c r="M638" s="42"/>
      <c r="N638" s="43"/>
      <c r="O638" s="3"/>
    </row>
    <row r="639" spans="1:15" ht="14.25" customHeight="1" x14ac:dyDescent="0.3">
      <c r="A639" s="1"/>
      <c r="B639" s="1"/>
      <c r="C639" s="187"/>
      <c r="K639" s="1"/>
      <c r="L639" s="41"/>
      <c r="M639" s="42"/>
      <c r="N639" s="43"/>
      <c r="O639" s="3"/>
    </row>
    <row r="640" spans="1:15" ht="14.25" customHeight="1" x14ac:dyDescent="0.3">
      <c r="A640" s="1"/>
      <c r="B640" s="1"/>
      <c r="C640" s="187"/>
      <c r="K640" s="1"/>
      <c r="L640" s="41"/>
      <c r="M640" s="42"/>
      <c r="N640" s="43"/>
      <c r="O640" s="3"/>
    </row>
    <row r="641" spans="1:15" ht="14.25" customHeight="1" x14ac:dyDescent="0.3">
      <c r="A641" s="1"/>
      <c r="B641" s="1"/>
      <c r="C641" s="187"/>
      <c r="K641" s="1"/>
      <c r="L641" s="41"/>
      <c r="M641" s="42"/>
      <c r="N641" s="43"/>
      <c r="O641" s="3"/>
    </row>
    <row r="642" spans="1:15" ht="14.25" customHeight="1" x14ac:dyDescent="0.3">
      <c r="A642" s="1"/>
      <c r="B642" s="1"/>
      <c r="C642" s="187"/>
      <c r="K642" s="1"/>
      <c r="L642" s="41"/>
      <c r="M642" s="42"/>
      <c r="N642" s="43"/>
      <c r="O642" s="3"/>
    </row>
    <row r="643" spans="1:15" ht="14.25" customHeight="1" x14ac:dyDescent="0.3">
      <c r="A643" s="1"/>
      <c r="B643" s="1"/>
      <c r="C643" s="187"/>
      <c r="K643" s="1"/>
      <c r="L643" s="41"/>
      <c r="M643" s="42"/>
      <c r="N643" s="43"/>
      <c r="O643" s="3"/>
    </row>
    <row r="644" spans="1:15" ht="14.25" customHeight="1" x14ac:dyDescent="0.3">
      <c r="A644" s="1"/>
      <c r="B644" s="1"/>
      <c r="C644" s="187"/>
      <c r="K644" s="1"/>
      <c r="L644" s="41"/>
      <c r="M644" s="42"/>
      <c r="N644" s="43"/>
      <c r="O644" s="3"/>
    </row>
    <row r="645" spans="1:15" ht="14.25" customHeight="1" x14ac:dyDescent="0.3">
      <c r="A645" s="1"/>
      <c r="B645" s="1"/>
      <c r="C645" s="187"/>
      <c r="K645" s="1"/>
      <c r="L645" s="41"/>
      <c r="M645" s="42"/>
      <c r="N645" s="43"/>
      <c r="O645" s="3"/>
    </row>
    <row r="646" spans="1:15" ht="14.25" customHeight="1" x14ac:dyDescent="0.3">
      <c r="A646" s="1"/>
      <c r="B646" s="1"/>
      <c r="C646" s="187"/>
      <c r="K646" s="1"/>
      <c r="L646" s="41"/>
      <c r="M646" s="42"/>
      <c r="N646" s="43"/>
      <c r="O646" s="3"/>
    </row>
    <row r="647" spans="1:15" ht="14.25" customHeight="1" x14ac:dyDescent="0.3">
      <c r="A647" s="1"/>
      <c r="B647" s="1"/>
      <c r="C647" s="187"/>
      <c r="K647" s="1"/>
      <c r="L647" s="41"/>
      <c r="M647" s="42"/>
      <c r="N647" s="43"/>
      <c r="O647" s="3"/>
    </row>
    <row r="648" spans="1:15" ht="14.25" customHeight="1" x14ac:dyDescent="0.3">
      <c r="A648" s="1"/>
      <c r="B648" s="1"/>
      <c r="C648" s="187"/>
      <c r="K648" s="1"/>
      <c r="L648" s="41"/>
      <c r="M648" s="42"/>
      <c r="N648" s="43"/>
      <c r="O648" s="3"/>
    </row>
    <row r="649" spans="1:15" ht="14.25" customHeight="1" x14ac:dyDescent="0.3">
      <c r="A649" s="1"/>
      <c r="B649" s="1"/>
      <c r="C649" s="187"/>
      <c r="K649" s="1"/>
      <c r="L649" s="41"/>
      <c r="M649" s="42"/>
      <c r="N649" s="43"/>
      <c r="O649" s="3"/>
    </row>
    <row r="650" spans="1:15" ht="14.25" customHeight="1" x14ac:dyDescent="0.3">
      <c r="A650" s="1"/>
      <c r="B650" s="1"/>
      <c r="C650" s="187"/>
      <c r="K650" s="1"/>
      <c r="L650" s="41"/>
      <c r="M650" s="42"/>
      <c r="N650" s="43"/>
      <c r="O650" s="3"/>
    </row>
    <row r="651" spans="1:15" ht="14.25" customHeight="1" x14ac:dyDescent="0.3">
      <c r="A651" s="1"/>
      <c r="B651" s="1"/>
      <c r="C651" s="187"/>
      <c r="K651" s="1"/>
      <c r="L651" s="41"/>
      <c r="M651" s="42"/>
      <c r="N651" s="43"/>
      <c r="O651" s="3"/>
    </row>
    <row r="652" spans="1:15" ht="14.25" customHeight="1" x14ac:dyDescent="0.3">
      <c r="A652" s="1"/>
      <c r="B652" s="1"/>
      <c r="C652" s="187"/>
      <c r="K652" s="1"/>
      <c r="L652" s="41"/>
      <c r="M652" s="42"/>
      <c r="N652" s="43"/>
      <c r="O652" s="3"/>
    </row>
    <row r="653" spans="1:15" ht="14.25" customHeight="1" x14ac:dyDescent="0.3">
      <c r="A653" s="1"/>
      <c r="B653" s="1"/>
      <c r="C653" s="187"/>
      <c r="K653" s="1"/>
      <c r="L653" s="41"/>
      <c r="M653" s="42"/>
      <c r="N653" s="43"/>
      <c r="O653" s="3"/>
    </row>
    <row r="654" spans="1:15" ht="14.25" customHeight="1" x14ac:dyDescent="0.3">
      <c r="A654" s="1"/>
      <c r="B654" s="1"/>
      <c r="C654" s="187"/>
      <c r="K654" s="1"/>
      <c r="L654" s="41"/>
      <c r="M654" s="42"/>
      <c r="N654" s="43"/>
      <c r="O654" s="3"/>
    </row>
    <row r="655" spans="1:15" ht="14.25" customHeight="1" x14ac:dyDescent="0.3">
      <c r="A655" s="1"/>
      <c r="B655" s="1"/>
      <c r="C655" s="187"/>
      <c r="K655" s="1"/>
      <c r="L655" s="41"/>
      <c r="M655" s="42"/>
      <c r="N655" s="43"/>
      <c r="O655" s="3"/>
    </row>
    <row r="656" spans="1:15" ht="14.25" customHeight="1" x14ac:dyDescent="0.3">
      <c r="A656" s="1"/>
      <c r="B656" s="1"/>
      <c r="C656" s="187"/>
      <c r="K656" s="1"/>
      <c r="L656" s="41"/>
      <c r="M656" s="42"/>
      <c r="N656" s="43"/>
      <c r="O656" s="3"/>
    </row>
    <row r="657" spans="1:15" ht="14.25" customHeight="1" x14ac:dyDescent="0.3">
      <c r="A657" s="1"/>
      <c r="B657" s="1"/>
      <c r="C657" s="187"/>
      <c r="K657" s="1"/>
      <c r="L657" s="41"/>
      <c r="M657" s="42"/>
      <c r="N657" s="43"/>
      <c r="O657" s="3"/>
    </row>
    <row r="658" spans="1:15" ht="14.25" customHeight="1" x14ac:dyDescent="0.3">
      <c r="A658" s="1"/>
      <c r="B658" s="1"/>
      <c r="C658" s="187"/>
      <c r="K658" s="1"/>
      <c r="L658" s="41"/>
      <c r="M658" s="42"/>
      <c r="N658" s="43"/>
      <c r="O658" s="3"/>
    </row>
    <row r="659" spans="1:15" ht="14.25" customHeight="1" x14ac:dyDescent="0.3">
      <c r="A659" s="1"/>
      <c r="B659" s="1"/>
      <c r="C659" s="187"/>
      <c r="K659" s="1"/>
      <c r="L659" s="41"/>
      <c r="M659" s="42"/>
      <c r="N659" s="43"/>
      <c r="O659" s="3"/>
    </row>
    <row r="660" spans="1:15" ht="14.25" customHeight="1" x14ac:dyDescent="0.3">
      <c r="A660" s="1"/>
      <c r="B660" s="1"/>
      <c r="C660" s="187"/>
      <c r="K660" s="1"/>
      <c r="L660" s="41"/>
      <c r="M660" s="42"/>
      <c r="N660" s="43"/>
      <c r="O660" s="3"/>
    </row>
    <row r="661" spans="1:15" ht="14.25" customHeight="1" x14ac:dyDescent="0.3">
      <c r="A661" s="1"/>
      <c r="B661" s="1"/>
      <c r="C661" s="187"/>
      <c r="K661" s="1"/>
      <c r="L661" s="41"/>
      <c r="M661" s="42"/>
      <c r="N661" s="43"/>
      <c r="O661" s="3"/>
    </row>
    <row r="662" spans="1:15" ht="14.25" customHeight="1" x14ac:dyDescent="0.3">
      <c r="A662" s="1"/>
      <c r="B662" s="1"/>
      <c r="C662" s="187"/>
      <c r="K662" s="1"/>
      <c r="L662" s="41"/>
      <c r="M662" s="42"/>
      <c r="N662" s="43"/>
      <c r="O662" s="3"/>
    </row>
    <row r="663" spans="1:15" ht="14.25" customHeight="1" x14ac:dyDescent="0.3">
      <c r="A663" s="1"/>
      <c r="B663" s="1"/>
      <c r="C663" s="187"/>
      <c r="K663" s="1"/>
      <c r="L663" s="41"/>
      <c r="M663" s="42"/>
      <c r="N663" s="43"/>
      <c r="O663" s="3"/>
    </row>
    <row r="664" spans="1:15" ht="14.25" customHeight="1" x14ac:dyDescent="0.3">
      <c r="A664" s="1"/>
      <c r="B664" s="1"/>
      <c r="C664" s="187"/>
      <c r="K664" s="1"/>
      <c r="L664" s="41"/>
      <c r="M664" s="42"/>
      <c r="N664" s="43"/>
      <c r="O664" s="3"/>
    </row>
    <row r="665" spans="1:15" ht="14.25" customHeight="1" x14ac:dyDescent="0.3">
      <c r="A665" s="1"/>
      <c r="B665" s="1"/>
      <c r="C665" s="187"/>
      <c r="K665" s="1"/>
      <c r="L665" s="41"/>
      <c r="M665" s="42"/>
      <c r="N665" s="43"/>
      <c r="O665" s="3"/>
    </row>
    <row r="666" spans="1:15" ht="14.25" customHeight="1" x14ac:dyDescent="0.3">
      <c r="A666" s="1"/>
      <c r="B666" s="1"/>
      <c r="C666" s="187"/>
      <c r="K666" s="1"/>
      <c r="L666" s="41"/>
      <c r="M666" s="42"/>
      <c r="N666" s="43"/>
      <c r="O666" s="3"/>
    </row>
    <row r="667" spans="1:15" ht="14.25" customHeight="1" x14ac:dyDescent="0.3">
      <c r="A667" s="1"/>
      <c r="B667" s="1"/>
      <c r="C667" s="187"/>
      <c r="K667" s="1"/>
      <c r="L667" s="41"/>
      <c r="M667" s="42"/>
      <c r="N667" s="43"/>
      <c r="O667" s="3"/>
    </row>
    <row r="668" spans="1:15" ht="14.25" customHeight="1" x14ac:dyDescent="0.3">
      <c r="A668" s="1"/>
      <c r="B668" s="1"/>
      <c r="C668" s="187"/>
      <c r="K668" s="1"/>
      <c r="L668" s="41"/>
      <c r="M668" s="42"/>
      <c r="N668" s="43"/>
      <c r="O668" s="3"/>
    </row>
    <row r="669" spans="1:15" ht="14.25" customHeight="1" x14ac:dyDescent="0.3">
      <c r="A669" s="1"/>
      <c r="B669" s="1"/>
      <c r="C669" s="187"/>
      <c r="K669" s="1"/>
      <c r="L669" s="41"/>
      <c r="M669" s="42"/>
      <c r="N669" s="43"/>
      <c r="O669" s="3"/>
    </row>
    <row r="670" spans="1:15" ht="14.25" customHeight="1" x14ac:dyDescent="0.3">
      <c r="A670" s="1"/>
      <c r="B670" s="1"/>
      <c r="C670" s="187"/>
      <c r="K670" s="1"/>
      <c r="L670" s="41"/>
      <c r="M670" s="42"/>
      <c r="N670" s="43"/>
      <c r="O670" s="3"/>
    </row>
    <row r="671" spans="1:15" ht="14.25" customHeight="1" x14ac:dyDescent="0.3">
      <c r="A671" s="1"/>
      <c r="B671" s="1"/>
      <c r="C671" s="187"/>
      <c r="K671" s="1"/>
      <c r="L671" s="41"/>
      <c r="M671" s="42"/>
      <c r="N671" s="43"/>
      <c r="O671" s="3"/>
    </row>
    <row r="672" spans="1:15" ht="14.25" customHeight="1" x14ac:dyDescent="0.3">
      <c r="A672" s="1"/>
      <c r="B672" s="1"/>
      <c r="C672" s="187"/>
      <c r="K672" s="1"/>
      <c r="L672" s="41"/>
      <c r="M672" s="42"/>
      <c r="N672" s="43"/>
      <c r="O672" s="3"/>
    </row>
    <row r="673" spans="1:15" ht="14.25" customHeight="1" x14ac:dyDescent="0.3">
      <c r="A673" s="1"/>
      <c r="B673" s="1"/>
      <c r="C673" s="187"/>
      <c r="K673" s="1"/>
      <c r="L673" s="41"/>
      <c r="M673" s="42"/>
      <c r="N673" s="43"/>
      <c r="O673" s="3"/>
    </row>
    <row r="674" spans="1:15" ht="14.25" customHeight="1" x14ac:dyDescent="0.3">
      <c r="A674" s="1"/>
      <c r="B674" s="1"/>
      <c r="C674" s="187"/>
      <c r="K674" s="1"/>
      <c r="L674" s="41"/>
      <c r="M674" s="42"/>
      <c r="N674" s="43"/>
      <c r="O674" s="3"/>
    </row>
    <row r="675" spans="1:15" ht="14.25" customHeight="1" x14ac:dyDescent="0.3">
      <c r="A675" s="1"/>
      <c r="B675" s="1"/>
      <c r="C675" s="187"/>
      <c r="K675" s="1"/>
      <c r="L675" s="41"/>
      <c r="M675" s="42"/>
      <c r="N675" s="43"/>
      <c r="O675" s="3"/>
    </row>
    <row r="676" spans="1:15" ht="14.25" customHeight="1" x14ac:dyDescent="0.3">
      <c r="A676" s="1"/>
      <c r="B676" s="1"/>
      <c r="C676" s="187"/>
      <c r="K676" s="1"/>
      <c r="L676" s="41"/>
      <c r="M676" s="42"/>
      <c r="N676" s="43"/>
      <c r="O676" s="3"/>
    </row>
    <row r="677" spans="1:15" ht="14.25" customHeight="1" x14ac:dyDescent="0.3">
      <c r="A677" s="1"/>
      <c r="B677" s="1"/>
      <c r="C677" s="187"/>
      <c r="K677" s="1"/>
      <c r="L677" s="41"/>
      <c r="M677" s="42"/>
      <c r="N677" s="43"/>
      <c r="O677" s="3"/>
    </row>
    <row r="678" spans="1:15" ht="14.25" customHeight="1" x14ac:dyDescent="0.3">
      <c r="A678" s="1"/>
      <c r="B678" s="1"/>
      <c r="C678" s="187"/>
      <c r="K678" s="1"/>
      <c r="L678" s="41"/>
      <c r="M678" s="42"/>
      <c r="N678" s="43"/>
      <c r="O678" s="3"/>
    </row>
    <row r="679" spans="1:15" ht="14.25" customHeight="1" x14ac:dyDescent="0.3">
      <c r="A679" s="1"/>
      <c r="B679" s="1"/>
      <c r="C679" s="187"/>
      <c r="K679" s="1"/>
      <c r="L679" s="41"/>
      <c r="M679" s="42"/>
      <c r="N679" s="43"/>
      <c r="O679" s="3"/>
    </row>
    <row r="680" spans="1:15" ht="14.25" customHeight="1" x14ac:dyDescent="0.3">
      <c r="A680" s="1"/>
      <c r="B680" s="1"/>
      <c r="C680" s="187"/>
      <c r="K680" s="1"/>
      <c r="L680" s="41"/>
      <c r="M680" s="42"/>
      <c r="N680" s="43"/>
      <c r="O680" s="3"/>
    </row>
    <row r="681" spans="1:15" ht="14.25" customHeight="1" x14ac:dyDescent="0.3">
      <c r="A681" s="1"/>
      <c r="B681" s="1"/>
      <c r="C681" s="187"/>
      <c r="K681" s="1"/>
      <c r="L681" s="41"/>
      <c r="M681" s="42"/>
      <c r="N681" s="43"/>
      <c r="O681" s="3"/>
    </row>
    <row r="682" spans="1:15" ht="14.25" customHeight="1" x14ac:dyDescent="0.3">
      <c r="A682" s="1"/>
      <c r="B682" s="1"/>
      <c r="C682" s="187"/>
      <c r="K682" s="1"/>
      <c r="L682" s="41"/>
      <c r="M682" s="42"/>
      <c r="N682" s="43"/>
      <c r="O682" s="3"/>
    </row>
    <row r="683" spans="1:15" ht="14.25" customHeight="1" x14ac:dyDescent="0.3">
      <c r="A683" s="1"/>
      <c r="B683" s="1"/>
      <c r="C683" s="187"/>
      <c r="K683" s="1"/>
      <c r="L683" s="41"/>
      <c r="M683" s="42"/>
      <c r="N683" s="43"/>
      <c r="O683" s="3"/>
    </row>
    <row r="684" spans="1:15" ht="14.25" customHeight="1" x14ac:dyDescent="0.3">
      <c r="A684" s="1"/>
      <c r="B684" s="1"/>
      <c r="C684" s="187"/>
      <c r="K684" s="1"/>
      <c r="L684" s="41"/>
      <c r="M684" s="42"/>
      <c r="N684" s="43"/>
      <c r="O684" s="3"/>
    </row>
    <row r="685" spans="1:15" ht="14.25" customHeight="1" x14ac:dyDescent="0.3">
      <c r="A685" s="1"/>
      <c r="B685" s="1"/>
      <c r="C685" s="187"/>
      <c r="K685" s="1"/>
      <c r="L685" s="41"/>
      <c r="M685" s="42"/>
      <c r="N685" s="43"/>
      <c r="O685" s="3"/>
    </row>
    <row r="686" spans="1:15" ht="14.25" customHeight="1" x14ac:dyDescent="0.3">
      <c r="A686" s="1"/>
      <c r="B686" s="1"/>
      <c r="C686" s="187"/>
      <c r="K686" s="1"/>
      <c r="L686" s="41"/>
      <c r="M686" s="42"/>
      <c r="N686" s="43"/>
      <c r="O686" s="3"/>
    </row>
    <row r="687" spans="1:15" ht="14.25" customHeight="1" x14ac:dyDescent="0.3">
      <c r="A687" s="1"/>
      <c r="B687" s="1"/>
      <c r="C687" s="187"/>
      <c r="K687" s="1"/>
      <c r="L687" s="41"/>
      <c r="M687" s="42"/>
      <c r="N687" s="43"/>
      <c r="O687" s="3"/>
    </row>
    <row r="688" spans="1:15" ht="14.25" customHeight="1" x14ac:dyDescent="0.3">
      <c r="A688" s="1"/>
      <c r="B688" s="1"/>
      <c r="C688" s="187"/>
      <c r="K688" s="1"/>
      <c r="L688" s="41"/>
      <c r="M688" s="42"/>
      <c r="N688" s="43"/>
      <c r="O688" s="3"/>
    </row>
    <row r="689" spans="1:15" ht="14.25" customHeight="1" x14ac:dyDescent="0.3">
      <c r="A689" s="1"/>
      <c r="B689" s="1"/>
      <c r="C689" s="187"/>
      <c r="K689" s="1"/>
      <c r="L689" s="41"/>
      <c r="M689" s="42"/>
      <c r="N689" s="43"/>
      <c r="O689" s="3"/>
    </row>
    <row r="690" spans="1:15" ht="14.25" customHeight="1" x14ac:dyDescent="0.3">
      <c r="A690" s="1"/>
      <c r="B690" s="1"/>
      <c r="C690" s="187"/>
      <c r="K690" s="1"/>
      <c r="L690" s="41"/>
      <c r="M690" s="42"/>
      <c r="N690" s="43"/>
      <c r="O690" s="3"/>
    </row>
    <row r="691" spans="1:15" ht="14.25" customHeight="1" x14ac:dyDescent="0.3">
      <c r="A691" s="1"/>
      <c r="B691" s="1"/>
      <c r="C691" s="187"/>
      <c r="K691" s="1"/>
      <c r="L691" s="41"/>
      <c r="M691" s="42"/>
      <c r="N691" s="43"/>
      <c r="O691" s="3"/>
    </row>
    <row r="692" spans="1:15" ht="14.25" customHeight="1" x14ac:dyDescent="0.3">
      <c r="A692" s="1"/>
      <c r="B692" s="1"/>
      <c r="C692" s="187"/>
      <c r="K692" s="1"/>
      <c r="L692" s="41"/>
      <c r="M692" s="42"/>
      <c r="N692" s="43"/>
      <c r="O692" s="3"/>
    </row>
    <row r="693" spans="1:15" ht="14.25" customHeight="1" x14ac:dyDescent="0.3">
      <c r="A693" s="1"/>
      <c r="B693" s="1"/>
      <c r="C693" s="187"/>
      <c r="K693" s="1"/>
      <c r="L693" s="41"/>
      <c r="M693" s="42"/>
      <c r="N693" s="43"/>
      <c r="O693" s="3"/>
    </row>
    <row r="694" spans="1:15" ht="14.25" customHeight="1" x14ac:dyDescent="0.3">
      <c r="A694" s="1"/>
      <c r="B694" s="1"/>
      <c r="C694" s="187"/>
      <c r="K694" s="1"/>
      <c r="L694" s="41"/>
      <c r="M694" s="42"/>
      <c r="N694" s="43"/>
      <c r="O694" s="3"/>
    </row>
    <row r="695" spans="1:15" ht="14.25" customHeight="1" x14ac:dyDescent="0.3">
      <c r="A695" s="1"/>
      <c r="B695" s="1"/>
      <c r="C695" s="187"/>
      <c r="K695" s="1"/>
      <c r="L695" s="41"/>
      <c r="M695" s="42"/>
      <c r="N695" s="43"/>
      <c r="O695" s="3"/>
    </row>
    <row r="696" spans="1:15" ht="14.25" customHeight="1" x14ac:dyDescent="0.3">
      <c r="A696" s="1"/>
      <c r="B696" s="1"/>
      <c r="C696" s="187"/>
      <c r="K696" s="1"/>
      <c r="L696" s="41"/>
      <c r="M696" s="42"/>
      <c r="N696" s="43"/>
      <c r="O696" s="3"/>
    </row>
    <row r="697" spans="1:15" ht="14.25" customHeight="1" x14ac:dyDescent="0.3">
      <c r="A697" s="1"/>
      <c r="B697" s="1"/>
      <c r="C697" s="187"/>
      <c r="K697" s="1"/>
      <c r="L697" s="41"/>
      <c r="M697" s="42"/>
      <c r="N697" s="43"/>
      <c r="O697" s="3"/>
    </row>
    <row r="698" spans="1:15" ht="14.25" customHeight="1" x14ac:dyDescent="0.3">
      <c r="A698" s="1"/>
      <c r="B698" s="1"/>
      <c r="C698" s="187"/>
      <c r="K698" s="1"/>
      <c r="L698" s="41"/>
      <c r="M698" s="42"/>
      <c r="N698" s="43"/>
      <c r="O698" s="3"/>
    </row>
    <row r="699" spans="1:15" ht="14.25" customHeight="1" x14ac:dyDescent="0.3">
      <c r="A699" s="1"/>
      <c r="B699" s="1"/>
      <c r="C699" s="187"/>
      <c r="K699" s="1"/>
      <c r="L699" s="41"/>
      <c r="M699" s="42"/>
      <c r="N699" s="43"/>
      <c r="O699" s="3"/>
    </row>
    <row r="700" spans="1:15" ht="14.25" customHeight="1" x14ac:dyDescent="0.3">
      <c r="A700" s="1"/>
      <c r="B700" s="1"/>
      <c r="C700" s="187"/>
      <c r="K700" s="1"/>
      <c r="L700" s="41"/>
      <c r="M700" s="42"/>
      <c r="N700" s="43"/>
      <c r="O700" s="3"/>
    </row>
    <row r="701" spans="1:15" ht="14.25" customHeight="1" x14ac:dyDescent="0.3">
      <c r="A701" s="1"/>
      <c r="B701" s="1"/>
      <c r="C701" s="187"/>
      <c r="K701" s="1"/>
      <c r="L701" s="41"/>
      <c r="M701" s="42"/>
      <c r="N701" s="43"/>
      <c r="O701" s="3"/>
    </row>
    <row r="702" spans="1:15" ht="14.25" customHeight="1" x14ac:dyDescent="0.3">
      <c r="A702" s="1"/>
      <c r="B702" s="1"/>
      <c r="C702" s="187"/>
      <c r="K702" s="1"/>
      <c r="L702" s="41"/>
      <c r="M702" s="42"/>
      <c r="N702" s="43"/>
      <c r="O702" s="3"/>
    </row>
    <row r="703" spans="1:15" ht="14.25" customHeight="1" x14ac:dyDescent="0.3">
      <c r="A703" s="1"/>
      <c r="B703" s="1"/>
      <c r="C703" s="187"/>
      <c r="K703" s="1"/>
      <c r="L703" s="41"/>
      <c r="M703" s="42"/>
      <c r="N703" s="43"/>
      <c r="O703" s="3"/>
    </row>
    <row r="704" spans="1:15" ht="14.25" customHeight="1" x14ac:dyDescent="0.3">
      <c r="A704" s="1"/>
      <c r="B704" s="1"/>
      <c r="C704" s="187"/>
      <c r="K704" s="1"/>
      <c r="L704" s="41"/>
      <c r="M704" s="42"/>
      <c r="N704" s="43"/>
      <c r="O704" s="3"/>
    </row>
    <row r="705" spans="1:15" ht="14.25" customHeight="1" x14ac:dyDescent="0.3">
      <c r="A705" s="1"/>
      <c r="B705" s="1"/>
      <c r="C705" s="187"/>
      <c r="K705" s="1"/>
      <c r="L705" s="41"/>
      <c r="M705" s="42"/>
      <c r="N705" s="43"/>
      <c r="O705" s="3"/>
    </row>
    <row r="706" spans="1:15" ht="14.25" customHeight="1" x14ac:dyDescent="0.3">
      <c r="A706" s="1"/>
      <c r="B706" s="1"/>
      <c r="C706" s="187"/>
      <c r="K706" s="1"/>
      <c r="L706" s="41"/>
      <c r="M706" s="42"/>
      <c r="N706" s="43"/>
      <c r="O706" s="3"/>
    </row>
    <row r="707" spans="1:15" ht="14.25" customHeight="1" x14ac:dyDescent="0.3">
      <c r="A707" s="1"/>
      <c r="B707" s="1"/>
      <c r="C707" s="187"/>
      <c r="K707" s="1"/>
      <c r="L707" s="41"/>
      <c r="M707" s="42"/>
      <c r="N707" s="43"/>
      <c r="O707" s="3"/>
    </row>
    <row r="708" spans="1:15" ht="14.25" customHeight="1" x14ac:dyDescent="0.3">
      <c r="A708" s="1"/>
      <c r="B708" s="1"/>
      <c r="C708" s="187"/>
      <c r="K708" s="1"/>
      <c r="L708" s="41"/>
      <c r="M708" s="42"/>
      <c r="N708" s="43"/>
      <c r="O708" s="3"/>
    </row>
    <row r="709" spans="1:15" ht="14.25" customHeight="1" x14ac:dyDescent="0.3">
      <c r="A709" s="1"/>
      <c r="B709" s="1"/>
      <c r="C709" s="187"/>
      <c r="K709" s="1"/>
      <c r="L709" s="41"/>
      <c r="M709" s="42"/>
      <c r="N709" s="43"/>
      <c r="O709" s="3"/>
    </row>
    <row r="710" spans="1:15" ht="14.25" customHeight="1" x14ac:dyDescent="0.3">
      <c r="A710" s="1"/>
      <c r="B710" s="1"/>
      <c r="C710" s="187"/>
      <c r="K710" s="1"/>
      <c r="L710" s="41"/>
      <c r="M710" s="42"/>
      <c r="N710" s="43"/>
      <c r="O710" s="3"/>
    </row>
    <row r="711" spans="1:15" ht="14.25" customHeight="1" x14ac:dyDescent="0.3">
      <c r="A711" s="1"/>
      <c r="B711" s="1"/>
      <c r="C711" s="187"/>
      <c r="K711" s="1"/>
      <c r="L711" s="41"/>
      <c r="M711" s="42"/>
      <c r="N711" s="43"/>
      <c r="O711" s="3"/>
    </row>
    <row r="712" spans="1:15" ht="14.25" customHeight="1" x14ac:dyDescent="0.3">
      <c r="A712" s="1"/>
      <c r="B712" s="1"/>
      <c r="C712" s="187"/>
      <c r="K712" s="1"/>
      <c r="L712" s="41"/>
      <c r="M712" s="42"/>
      <c r="N712" s="43"/>
      <c r="O712" s="3"/>
    </row>
    <row r="713" spans="1:15" ht="14.25" customHeight="1" x14ac:dyDescent="0.3">
      <c r="A713" s="1"/>
      <c r="B713" s="1"/>
      <c r="C713" s="187"/>
      <c r="K713" s="1"/>
      <c r="L713" s="41"/>
      <c r="M713" s="42"/>
      <c r="N713" s="43"/>
      <c r="O713" s="3"/>
    </row>
    <row r="714" spans="1:15" ht="14.25" customHeight="1" x14ac:dyDescent="0.3">
      <c r="A714" s="1"/>
      <c r="B714" s="1"/>
      <c r="C714" s="187"/>
      <c r="K714" s="1"/>
      <c r="L714" s="41"/>
      <c r="M714" s="42"/>
      <c r="N714" s="43"/>
      <c r="O714" s="3"/>
    </row>
    <row r="715" spans="1:15" ht="14.25" customHeight="1" x14ac:dyDescent="0.3">
      <c r="A715" s="1"/>
      <c r="B715" s="1"/>
      <c r="C715" s="187"/>
      <c r="K715" s="1"/>
      <c r="L715" s="41"/>
      <c r="M715" s="42"/>
      <c r="N715" s="43"/>
      <c r="O715" s="3"/>
    </row>
    <row r="716" spans="1:15" ht="14.25" customHeight="1" x14ac:dyDescent="0.3">
      <c r="A716" s="1"/>
      <c r="B716" s="1"/>
      <c r="C716" s="187"/>
      <c r="K716" s="1"/>
      <c r="L716" s="41"/>
      <c r="M716" s="42"/>
      <c r="N716" s="43"/>
      <c r="O716" s="3"/>
    </row>
    <row r="717" spans="1:15" ht="14.25" customHeight="1" x14ac:dyDescent="0.3">
      <c r="A717" s="1"/>
      <c r="B717" s="1"/>
      <c r="C717" s="187"/>
      <c r="K717" s="1"/>
      <c r="L717" s="41"/>
      <c r="M717" s="42"/>
      <c r="N717" s="43"/>
      <c r="O717" s="3"/>
    </row>
    <row r="718" spans="1:15" ht="14.25" customHeight="1" x14ac:dyDescent="0.3">
      <c r="A718" s="1"/>
      <c r="B718" s="1"/>
      <c r="C718" s="187"/>
      <c r="K718" s="1"/>
      <c r="L718" s="41"/>
      <c r="M718" s="42"/>
      <c r="N718" s="43"/>
      <c r="O718" s="3"/>
    </row>
    <row r="719" spans="1:15" ht="14.25" customHeight="1" x14ac:dyDescent="0.3">
      <c r="A719" s="1"/>
      <c r="B719" s="1"/>
      <c r="C719" s="187"/>
      <c r="K719" s="1"/>
      <c r="L719" s="41"/>
      <c r="M719" s="42"/>
      <c r="N719" s="43"/>
      <c r="O719" s="3"/>
    </row>
    <row r="720" spans="1:15" ht="14.25" customHeight="1" x14ac:dyDescent="0.3">
      <c r="A720" s="1"/>
      <c r="B720" s="1"/>
      <c r="C720" s="187"/>
      <c r="K720" s="1"/>
      <c r="L720" s="41"/>
      <c r="M720" s="42"/>
      <c r="N720" s="43"/>
      <c r="O720" s="3"/>
    </row>
    <row r="721" spans="1:15" ht="14.25" customHeight="1" x14ac:dyDescent="0.3">
      <c r="A721" s="1"/>
      <c r="B721" s="1"/>
      <c r="C721" s="187"/>
      <c r="K721" s="1"/>
      <c r="L721" s="41"/>
      <c r="M721" s="42"/>
      <c r="N721" s="43"/>
      <c r="O721" s="3"/>
    </row>
    <row r="722" spans="1:15" ht="14.25" customHeight="1" x14ac:dyDescent="0.3">
      <c r="A722" s="1"/>
      <c r="B722" s="1"/>
      <c r="C722" s="187"/>
      <c r="K722" s="1"/>
      <c r="L722" s="41"/>
      <c r="M722" s="42"/>
      <c r="N722" s="43"/>
      <c r="O722" s="3"/>
    </row>
    <row r="723" spans="1:15" ht="14.25" customHeight="1" x14ac:dyDescent="0.3">
      <c r="A723" s="1"/>
      <c r="B723" s="1"/>
      <c r="C723" s="187"/>
      <c r="K723" s="1"/>
      <c r="L723" s="41"/>
      <c r="M723" s="42"/>
      <c r="N723" s="43"/>
      <c r="O723" s="3"/>
    </row>
    <row r="724" spans="1:15" ht="14.25" customHeight="1" x14ac:dyDescent="0.3">
      <c r="A724" s="1"/>
      <c r="B724" s="1"/>
      <c r="C724" s="187"/>
      <c r="K724" s="1"/>
      <c r="L724" s="41"/>
      <c r="M724" s="42"/>
      <c r="N724" s="43"/>
      <c r="O724" s="3"/>
    </row>
    <row r="725" spans="1:15" ht="14.25" customHeight="1" x14ac:dyDescent="0.3">
      <c r="A725" s="1"/>
      <c r="B725" s="1"/>
      <c r="C725" s="187"/>
      <c r="K725" s="1"/>
      <c r="L725" s="41"/>
      <c r="M725" s="42"/>
      <c r="N725" s="43"/>
      <c r="O725" s="3"/>
    </row>
    <row r="726" spans="1:15" ht="14.25" customHeight="1" x14ac:dyDescent="0.3">
      <c r="A726" s="1"/>
      <c r="B726" s="1"/>
      <c r="C726" s="187"/>
      <c r="K726" s="1"/>
      <c r="L726" s="41"/>
      <c r="M726" s="42"/>
      <c r="N726" s="43"/>
      <c r="O726" s="3"/>
    </row>
    <row r="727" spans="1:15" ht="14.25" customHeight="1" x14ac:dyDescent="0.3">
      <c r="A727" s="1"/>
      <c r="B727" s="1"/>
      <c r="C727" s="187"/>
      <c r="K727" s="1"/>
      <c r="L727" s="41"/>
      <c r="M727" s="42"/>
      <c r="N727" s="43"/>
      <c r="O727" s="3"/>
    </row>
    <row r="728" spans="1:15" ht="14.25" customHeight="1" x14ac:dyDescent="0.3">
      <c r="A728" s="1"/>
      <c r="B728" s="1"/>
      <c r="C728" s="187"/>
      <c r="K728" s="1"/>
      <c r="L728" s="41"/>
      <c r="M728" s="42"/>
      <c r="N728" s="43"/>
      <c r="O728" s="3"/>
    </row>
    <row r="729" spans="1:15" ht="14.25" customHeight="1" x14ac:dyDescent="0.3">
      <c r="A729" s="1"/>
      <c r="B729" s="1"/>
      <c r="C729" s="187"/>
      <c r="K729" s="1"/>
      <c r="L729" s="41"/>
      <c r="M729" s="42"/>
      <c r="N729" s="43"/>
      <c r="O729" s="3"/>
    </row>
    <row r="730" spans="1:15" ht="14.25" customHeight="1" x14ac:dyDescent="0.3">
      <c r="A730" s="1"/>
      <c r="B730" s="1"/>
      <c r="C730" s="187"/>
      <c r="K730" s="1"/>
      <c r="L730" s="41"/>
      <c r="M730" s="42"/>
      <c r="N730" s="43"/>
      <c r="O730" s="3"/>
    </row>
    <row r="731" spans="1:15" ht="14.25" customHeight="1" x14ac:dyDescent="0.3">
      <c r="A731" s="1"/>
      <c r="B731" s="1"/>
      <c r="C731" s="187"/>
      <c r="K731" s="1"/>
      <c r="L731" s="41"/>
      <c r="M731" s="42"/>
      <c r="N731" s="43"/>
      <c r="O731" s="3"/>
    </row>
    <row r="732" spans="1:15" ht="14.25" customHeight="1" x14ac:dyDescent="0.3">
      <c r="A732" s="1"/>
      <c r="B732" s="1"/>
      <c r="C732" s="187"/>
      <c r="K732" s="1"/>
      <c r="L732" s="41"/>
      <c r="M732" s="42"/>
      <c r="N732" s="43"/>
      <c r="O732" s="3"/>
    </row>
    <row r="733" spans="1:15" ht="14.25" customHeight="1" x14ac:dyDescent="0.3">
      <c r="A733" s="1"/>
      <c r="B733" s="1"/>
      <c r="C733" s="187"/>
      <c r="K733" s="1"/>
      <c r="L733" s="41"/>
      <c r="M733" s="42"/>
      <c r="N733" s="43"/>
      <c r="O733" s="3"/>
    </row>
    <row r="734" spans="1:15" ht="14.25" customHeight="1" x14ac:dyDescent="0.3">
      <c r="A734" s="1"/>
      <c r="B734" s="1"/>
      <c r="C734" s="187"/>
      <c r="K734" s="1"/>
      <c r="L734" s="41"/>
      <c r="M734" s="42"/>
      <c r="N734" s="43"/>
      <c r="O734" s="3"/>
    </row>
    <row r="735" spans="1:15" ht="14.25" customHeight="1" x14ac:dyDescent="0.3">
      <c r="A735" s="1"/>
      <c r="B735" s="1"/>
      <c r="C735" s="187"/>
      <c r="K735" s="1"/>
      <c r="L735" s="41"/>
      <c r="M735" s="42"/>
      <c r="N735" s="43"/>
      <c r="O735" s="3"/>
    </row>
    <row r="736" spans="1:15" ht="14.25" customHeight="1" x14ac:dyDescent="0.3">
      <c r="A736" s="1"/>
      <c r="B736" s="1"/>
      <c r="C736" s="187"/>
      <c r="K736" s="1"/>
      <c r="L736" s="41"/>
      <c r="M736" s="42"/>
      <c r="N736" s="43"/>
      <c r="O736" s="3"/>
    </row>
    <row r="737" spans="1:15" ht="14.25" customHeight="1" x14ac:dyDescent="0.3">
      <c r="A737" s="1"/>
      <c r="B737" s="1"/>
      <c r="C737" s="187"/>
      <c r="K737" s="1"/>
      <c r="L737" s="41"/>
      <c r="M737" s="42"/>
      <c r="N737" s="43"/>
      <c r="O737" s="3"/>
    </row>
    <row r="738" spans="1:15" ht="14.25" customHeight="1" x14ac:dyDescent="0.3">
      <c r="A738" s="1"/>
      <c r="B738" s="1"/>
      <c r="C738" s="187"/>
      <c r="K738" s="1"/>
      <c r="L738" s="41"/>
      <c r="M738" s="42"/>
      <c r="N738" s="43"/>
      <c r="O738" s="3"/>
    </row>
    <row r="739" spans="1:15" ht="14.25" customHeight="1" x14ac:dyDescent="0.3">
      <c r="A739" s="1"/>
      <c r="B739" s="1"/>
      <c r="C739" s="187"/>
      <c r="K739" s="1"/>
      <c r="L739" s="41"/>
      <c r="M739" s="42"/>
      <c r="N739" s="43"/>
      <c r="O739" s="3"/>
    </row>
    <row r="740" spans="1:15" ht="14.25" customHeight="1" x14ac:dyDescent="0.3">
      <c r="A740" s="1"/>
      <c r="B740" s="1"/>
      <c r="C740" s="187"/>
      <c r="K740" s="1"/>
      <c r="L740" s="41"/>
      <c r="M740" s="42"/>
      <c r="N740" s="43"/>
      <c r="O740" s="3"/>
    </row>
    <row r="741" spans="1:15" ht="14.25" customHeight="1" x14ac:dyDescent="0.3">
      <c r="A741" s="1"/>
      <c r="B741" s="1"/>
      <c r="C741" s="187"/>
      <c r="K741" s="1"/>
      <c r="L741" s="41"/>
      <c r="M741" s="42"/>
      <c r="N741" s="43"/>
      <c r="O741" s="3"/>
    </row>
    <row r="742" spans="1:15" ht="14.25" customHeight="1" x14ac:dyDescent="0.3">
      <c r="A742" s="1"/>
      <c r="B742" s="1"/>
      <c r="C742" s="187"/>
      <c r="K742" s="1"/>
      <c r="L742" s="41"/>
      <c r="M742" s="42"/>
      <c r="N742" s="43"/>
      <c r="O742" s="3"/>
    </row>
    <row r="743" spans="1:15" ht="14.25" customHeight="1" x14ac:dyDescent="0.3">
      <c r="A743" s="1"/>
      <c r="B743" s="1"/>
      <c r="C743" s="187"/>
      <c r="K743" s="1"/>
      <c r="L743" s="41"/>
      <c r="M743" s="42"/>
      <c r="N743" s="43"/>
      <c r="O743" s="3"/>
    </row>
    <row r="744" spans="1:15" ht="14.25" customHeight="1" x14ac:dyDescent="0.3">
      <c r="A744" s="1"/>
      <c r="B744" s="1"/>
      <c r="C744" s="187"/>
      <c r="K744" s="1"/>
      <c r="L744" s="41"/>
      <c r="M744" s="42"/>
      <c r="N744" s="43"/>
      <c r="O744" s="3"/>
    </row>
    <row r="745" spans="1:15" ht="14.25" customHeight="1" x14ac:dyDescent="0.3">
      <c r="A745" s="1"/>
      <c r="B745" s="1"/>
      <c r="C745" s="187"/>
      <c r="K745" s="1"/>
      <c r="L745" s="41"/>
      <c r="M745" s="42"/>
      <c r="N745" s="43"/>
      <c r="O745" s="3"/>
    </row>
    <row r="746" spans="1:15" ht="14.25" customHeight="1" x14ac:dyDescent="0.3">
      <c r="A746" s="1"/>
      <c r="B746" s="1"/>
      <c r="C746" s="187"/>
      <c r="K746" s="1"/>
      <c r="L746" s="41"/>
      <c r="M746" s="42"/>
      <c r="N746" s="43"/>
      <c r="O746" s="3"/>
    </row>
    <row r="747" spans="1:15" ht="14.25" customHeight="1" x14ac:dyDescent="0.3">
      <c r="A747" s="1"/>
      <c r="B747" s="1"/>
      <c r="C747" s="187"/>
      <c r="K747" s="1"/>
      <c r="L747" s="41"/>
      <c r="M747" s="42"/>
      <c r="N747" s="43"/>
      <c r="O747" s="3"/>
    </row>
    <row r="748" spans="1:15" ht="14.25" customHeight="1" x14ac:dyDescent="0.3">
      <c r="A748" s="1"/>
      <c r="B748" s="1"/>
      <c r="C748" s="187"/>
      <c r="K748" s="1"/>
      <c r="L748" s="41"/>
      <c r="M748" s="42"/>
      <c r="N748" s="43"/>
      <c r="O748" s="3"/>
    </row>
    <row r="749" spans="1:15" ht="14.25" customHeight="1" x14ac:dyDescent="0.3">
      <c r="A749" s="1"/>
      <c r="B749" s="1"/>
      <c r="C749" s="187"/>
      <c r="K749" s="1"/>
      <c r="L749" s="41"/>
      <c r="M749" s="42"/>
      <c r="N749" s="43"/>
      <c r="O749" s="3"/>
    </row>
    <row r="750" spans="1:15" ht="14.25" customHeight="1" x14ac:dyDescent="0.3">
      <c r="A750" s="1"/>
      <c r="B750" s="1"/>
      <c r="C750" s="187"/>
      <c r="K750" s="1"/>
      <c r="L750" s="41"/>
      <c r="M750" s="42"/>
      <c r="N750" s="43"/>
      <c r="O750" s="3"/>
    </row>
    <row r="751" spans="1:15" ht="14.25" customHeight="1" x14ac:dyDescent="0.3">
      <c r="A751" s="1"/>
      <c r="B751" s="1"/>
      <c r="C751" s="187"/>
      <c r="K751" s="1"/>
      <c r="L751" s="41"/>
      <c r="M751" s="42"/>
      <c r="N751" s="43"/>
      <c r="O751" s="3"/>
    </row>
    <row r="752" spans="1:15" ht="14.25" customHeight="1" x14ac:dyDescent="0.3">
      <c r="A752" s="1"/>
      <c r="B752" s="1"/>
      <c r="C752" s="187"/>
      <c r="K752" s="1"/>
      <c r="L752" s="41"/>
      <c r="M752" s="42"/>
      <c r="N752" s="43"/>
      <c r="O752" s="3"/>
    </row>
    <row r="753" spans="1:15" ht="14.25" customHeight="1" x14ac:dyDescent="0.3">
      <c r="A753" s="1"/>
      <c r="B753" s="1"/>
      <c r="C753" s="187"/>
      <c r="K753" s="1"/>
      <c r="L753" s="41"/>
      <c r="M753" s="42"/>
      <c r="N753" s="43"/>
      <c r="O753" s="3"/>
    </row>
    <row r="754" spans="1:15" ht="14.25" customHeight="1" x14ac:dyDescent="0.3">
      <c r="A754" s="1"/>
      <c r="B754" s="1"/>
      <c r="C754" s="187"/>
      <c r="K754" s="1"/>
      <c r="L754" s="41"/>
      <c r="M754" s="42"/>
      <c r="N754" s="43"/>
      <c r="O754" s="3"/>
    </row>
    <row r="755" spans="1:15" ht="14.25" customHeight="1" x14ac:dyDescent="0.3">
      <c r="A755" s="1"/>
      <c r="B755" s="1"/>
      <c r="C755" s="187"/>
      <c r="K755" s="1"/>
      <c r="L755" s="41"/>
      <c r="M755" s="42"/>
      <c r="N755" s="43"/>
      <c r="O755" s="3"/>
    </row>
    <row r="756" spans="1:15" ht="14.25" customHeight="1" x14ac:dyDescent="0.3">
      <c r="A756" s="1"/>
      <c r="B756" s="1"/>
      <c r="C756" s="187"/>
      <c r="K756" s="1"/>
      <c r="L756" s="41"/>
      <c r="M756" s="42"/>
      <c r="N756" s="43"/>
      <c r="O756" s="3"/>
    </row>
    <row r="757" spans="1:15" ht="14.25" customHeight="1" x14ac:dyDescent="0.3">
      <c r="A757" s="1"/>
      <c r="B757" s="1"/>
      <c r="C757" s="187"/>
      <c r="K757" s="1"/>
      <c r="L757" s="41"/>
      <c r="M757" s="42"/>
      <c r="N757" s="43"/>
      <c r="O757" s="3"/>
    </row>
    <row r="758" spans="1:15" ht="14.25" customHeight="1" x14ac:dyDescent="0.3">
      <c r="A758" s="1"/>
      <c r="B758" s="1"/>
      <c r="C758" s="187"/>
      <c r="K758" s="1"/>
      <c r="L758" s="41"/>
      <c r="M758" s="42"/>
      <c r="N758" s="43"/>
      <c r="O758" s="3"/>
    </row>
    <row r="759" spans="1:15" ht="14.25" customHeight="1" x14ac:dyDescent="0.3">
      <c r="A759" s="1"/>
      <c r="B759" s="1"/>
      <c r="C759" s="187"/>
      <c r="K759" s="1"/>
      <c r="L759" s="41"/>
      <c r="M759" s="42"/>
      <c r="N759" s="43"/>
      <c r="O759" s="3"/>
    </row>
    <row r="760" spans="1:15" ht="14.25" customHeight="1" x14ac:dyDescent="0.3">
      <c r="A760" s="1"/>
      <c r="B760" s="1"/>
      <c r="C760" s="187"/>
      <c r="K760" s="1"/>
      <c r="L760" s="41"/>
      <c r="M760" s="42"/>
      <c r="N760" s="43"/>
      <c r="O760" s="3"/>
    </row>
    <row r="761" spans="1:15" ht="14.25" customHeight="1" x14ac:dyDescent="0.3">
      <c r="A761" s="1"/>
      <c r="B761" s="1"/>
      <c r="C761" s="187"/>
      <c r="K761" s="1"/>
      <c r="L761" s="41"/>
      <c r="M761" s="42"/>
      <c r="N761" s="43"/>
      <c r="O761" s="3"/>
    </row>
    <row r="762" spans="1:15" ht="14.25" customHeight="1" x14ac:dyDescent="0.3">
      <c r="A762" s="1"/>
      <c r="B762" s="1"/>
      <c r="C762" s="187"/>
      <c r="K762" s="1"/>
      <c r="L762" s="41"/>
      <c r="M762" s="42"/>
      <c r="N762" s="43"/>
      <c r="O762" s="3"/>
    </row>
    <row r="763" spans="1:15" ht="14.25" customHeight="1" x14ac:dyDescent="0.3">
      <c r="A763" s="1"/>
      <c r="B763" s="1"/>
      <c r="C763" s="187"/>
      <c r="K763" s="1"/>
      <c r="L763" s="41"/>
      <c r="M763" s="42"/>
      <c r="N763" s="43"/>
      <c r="O763" s="3"/>
    </row>
    <row r="764" spans="1:15" ht="14.25" customHeight="1" x14ac:dyDescent="0.3">
      <c r="A764" s="1"/>
      <c r="B764" s="1"/>
      <c r="C764" s="187"/>
      <c r="K764" s="1"/>
      <c r="L764" s="41"/>
      <c r="M764" s="42"/>
      <c r="N764" s="43"/>
      <c r="O764" s="3"/>
    </row>
    <row r="765" spans="1:15" ht="14.25" customHeight="1" x14ac:dyDescent="0.3">
      <c r="A765" s="1"/>
      <c r="B765" s="1"/>
      <c r="C765" s="187"/>
      <c r="K765" s="1"/>
      <c r="L765" s="41"/>
      <c r="M765" s="42"/>
      <c r="N765" s="43"/>
      <c r="O765" s="3"/>
    </row>
    <row r="766" spans="1:15" ht="14.25" customHeight="1" x14ac:dyDescent="0.3">
      <c r="A766" s="1"/>
      <c r="B766" s="1"/>
      <c r="C766" s="187"/>
      <c r="K766" s="1"/>
      <c r="L766" s="41"/>
      <c r="M766" s="42"/>
      <c r="N766" s="43"/>
      <c r="O766" s="3"/>
    </row>
    <row r="767" spans="1:15" ht="14.25" customHeight="1" x14ac:dyDescent="0.3">
      <c r="A767" s="1"/>
      <c r="B767" s="1"/>
      <c r="C767" s="187"/>
      <c r="K767" s="1"/>
      <c r="L767" s="41"/>
      <c r="M767" s="42"/>
      <c r="N767" s="43"/>
      <c r="O767" s="3"/>
    </row>
    <row r="768" spans="1:15" ht="14.25" customHeight="1" x14ac:dyDescent="0.3">
      <c r="A768" s="1"/>
      <c r="B768" s="1"/>
      <c r="C768" s="187"/>
      <c r="K768" s="1"/>
      <c r="L768" s="41"/>
      <c r="M768" s="42"/>
      <c r="N768" s="43"/>
      <c r="O768" s="3"/>
    </row>
    <row r="769" spans="1:15" ht="14.25" customHeight="1" x14ac:dyDescent="0.3">
      <c r="A769" s="1"/>
      <c r="B769" s="1"/>
      <c r="C769" s="187"/>
      <c r="K769" s="1"/>
      <c r="L769" s="41"/>
      <c r="M769" s="42"/>
      <c r="N769" s="43"/>
      <c r="O769" s="3"/>
    </row>
    <row r="770" spans="1:15" ht="14.25" customHeight="1" x14ac:dyDescent="0.3">
      <c r="A770" s="1"/>
      <c r="B770" s="1"/>
      <c r="C770" s="187"/>
      <c r="K770" s="1"/>
      <c r="L770" s="41"/>
      <c r="M770" s="42"/>
      <c r="N770" s="43"/>
      <c r="O770" s="3"/>
    </row>
    <row r="771" spans="1:15" ht="14.25" customHeight="1" x14ac:dyDescent="0.3">
      <c r="A771" s="1"/>
      <c r="B771" s="1"/>
      <c r="C771" s="187"/>
      <c r="K771" s="1"/>
      <c r="L771" s="41"/>
      <c r="M771" s="42"/>
      <c r="N771" s="43"/>
      <c r="O771" s="3"/>
    </row>
    <row r="772" spans="1:15" ht="14.25" customHeight="1" x14ac:dyDescent="0.3">
      <c r="A772" s="1"/>
      <c r="B772" s="1"/>
      <c r="C772" s="187"/>
      <c r="K772" s="1"/>
      <c r="L772" s="41"/>
      <c r="M772" s="42"/>
      <c r="N772" s="43"/>
      <c r="O772" s="3"/>
    </row>
    <row r="773" spans="1:15" ht="14.25" customHeight="1" x14ac:dyDescent="0.3">
      <c r="A773" s="1"/>
      <c r="B773" s="1"/>
      <c r="C773" s="187"/>
      <c r="K773" s="1"/>
      <c r="L773" s="41"/>
      <c r="M773" s="42"/>
      <c r="N773" s="43"/>
      <c r="O773" s="3"/>
    </row>
    <row r="774" spans="1:15" ht="14.25" customHeight="1" x14ac:dyDescent="0.3">
      <c r="A774" s="1"/>
      <c r="B774" s="1"/>
      <c r="C774" s="187"/>
      <c r="K774" s="1"/>
      <c r="L774" s="41"/>
      <c r="M774" s="42"/>
      <c r="N774" s="43"/>
      <c r="O774" s="3"/>
    </row>
    <row r="775" spans="1:15" ht="14.25" customHeight="1" x14ac:dyDescent="0.3">
      <c r="A775" s="1"/>
      <c r="B775" s="1"/>
      <c r="C775" s="187"/>
      <c r="K775" s="1"/>
      <c r="L775" s="41"/>
      <c r="M775" s="42"/>
      <c r="N775" s="43"/>
      <c r="O775" s="3"/>
    </row>
    <row r="776" spans="1:15" ht="14.25" customHeight="1" x14ac:dyDescent="0.3">
      <c r="A776" s="1"/>
      <c r="B776" s="1"/>
      <c r="C776" s="187"/>
      <c r="K776" s="1"/>
      <c r="L776" s="41"/>
      <c r="M776" s="42"/>
      <c r="N776" s="43"/>
      <c r="O776" s="3"/>
    </row>
    <row r="777" spans="1:15" ht="14.25" customHeight="1" x14ac:dyDescent="0.3">
      <c r="A777" s="1"/>
      <c r="B777" s="1"/>
      <c r="C777" s="187"/>
      <c r="K777" s="1"/>
      <c r="L777" s="41"/>
      <c r="M777" s="42"/>
      <c r="N777" s="43"/>
      <c r="O777" s="3"/>
    </row>
    <row r="778" spans="1:15" ht="14.25" customHeight="1" x14ac:dyDescent="0.3">
      <c r="A778" s="1"/>
      <c r="B778" s="1"/>
      <c r="C778" s="187"/>
      <c r="K778" s="1"/>
      <c r="L778" s="41"/>
      <c r="M778" s="42"/>
      <c r="N778" s="43"/>
      <c r="O778" s="3"/>
    </row>
    <row r="779" spans="1:15" ht="14.25" customHeight="1" x14ac:dyDescent="0.3">
      <c r="A779" s="1"/>
      <c r="B779" s="1"/>
      <c r="C779" s="187"/>
      <c r="K779" s="1"/>
      <c r="L779" s="41"/>
      <c r="M779" s="42"/>
      <c r="N779" s="43"/>
      <c r="O779" s="3"/>
    </row>
    <row r="780" spans="1:15" ht="14.25" customHeight="1" x14ac:dyDescent="0.3">
      <c r="A780" s="1"/>
      <c r="B780" s="1"/>
      <c r="C780" s="187"/>
      <c r="K780" s="1"/>
      <c r="L780" s="41"/>
      <c r="M780" s="42"/>
      <c r="N780" s="43"/>
      <c r="O780" s="3"/>
    </row>
    <row r="781" spans="1:15" ht="14.25" customHeight="1" x14ac:dyDescent="0.3">
      <c r="A781" s="1"/>
      <c r="B781" s="1"/>
      <c r="C781" s="187"/>
      <c r="K781" s="1"/>
      <c r="L781" s="41"/>
      <c r="M781" s="42"/>
      <c r="N781" s="43"/>
      <c r="O781" s="3"/>
    </row>
    <row r="782" spans="1:15" ht="14.25" customHeight="1" x14ac:dyDescent="0.3">
      <c r="A782" s="1"/>
      <c r="B782" s="1"/>
      <c r="C782" s="187"/>
      <c r="K782" s="1"/>
      <c r="L782" s="41"/>
      <c r="M782" s="42"/>
      <c r="N782" s="43"/>
      <c r="O782" s="3"/>
    </row>
    <row r="783" spans="1:15" ht="14.25" customHeight="1" x14ac:dyDescent="0.3">
      <c r="A783" s="1"/>
      <c r="B783" s="1"/>
      <c r="C783" s="187"/>
      <c r="K783" s="1"/>
      <c r="L783" s="41"/>
      <c r="M783" s="42"/>
      <c r="N783" s="43"/>
      <c r="O783" s="3"/>
    </row>
    <row r="784" spans="1:15" ht="14.25" customHeight="1" x14ac:dyDescent="0.3">
      <c r="A784" s="1"/>
      <c r="B784" s="1"/>
      <c r="C784" s="187"/>
      <c r="K784" s="1"/>
      <c r="L784" s="41"/>
      <c r="M784" s="42"/>
      <c r="N784" s="43"/>
      <c r="O784" s="3"/>
    </row>
    <row r="785" spans="1:15" ht="14.25" customHeight="1" x14ac:dyDescent="0.3">
      <c r="A785" s="1"/>
      <c r="B785" s="1"/>
      <c r="C785" s="187"/>
      <c r="K785" s="1"/>
      <c r="L785" s="41"/>
      <c r="M785" s="42"/>
      <c r="N785" s="43"/>
      <c r="O785" s="3"/>
    </row>
    <row r="786" spans="1:15" ht="14.25" customHeight="1" x14ac:dyDescent="0.3">
      <c r="A786" s="1"/>
      <c r="B786" s="1"/>
      <c r="C786" s="187"/>
      <c r="K786" s="1"/>
      <c r="L786" s="41"/>
      <c r="M786" s="42"/>
      <c r="N786" s="43"/>
      <c r="O786" s="3"/>
    </row>
    <row r="787" spans="1:15" ht="14.25" customHeight="1" x14ac:dyDescent="0.3">
      <c r="A787" s="1"/>
      <c r="B787" s="1"/>
      <c r="C787" s="187"/>
      <c r="K787" s="1"/>
      <c r="L787" s="41"/>
      <c r="M787" s="42"/>
      <c r="N787" s="43"/>
      <c r="O787" s="3"/>
    </row>
    <row r="788" spans="1:15" ht="14.25" customHeight="1" x14ac:dyDescent="0.3">
      <c r="A788" s="1"/>
      <c r="B788" s="1"/>
      <c r="C788" s="187"/>
      <c r="K788" s="1"/>
      <c r="L788" s="41"/>
      <c r="M788" s="42"/>
      <c r="N788" s="43"/>
      <c r="O788" s="3"/>
    </row>
    <row r="789" spans="1:15" ht="14.25" customHeight="1" x14ac:dyDescent="0.3">
      <c r="A789" s="1"/>
      <c r="B789" s="1"/>
      <c r="C789" s="187"/>
      <c r="K789" s="1"/>
      <c r="L789" s="41"/>
      <c r="M789" s="42"/>
      <c r="N789" s="43"/>
      <c r="O789" s="3"/>
    </row>
    <row r="790" spans="1:15" ht="14.25" customHeight="1" x14ac:dyDescent="0.3">
      <c r="A790" s="1"/>
      <c r="B790" s="1"/>
      <c r="C790" s="187"/>
      <c r="K790" s="1"/>
      <c r="L790" s="41"/>
      <c r="M790" s="42"/>
      <c r="N790" s="43"/>
      <c r="O790" s="3"/>
    </row>
    <row r="791" spans="1:15" ht="14.25" customHeight="1" x14ac:dyDescent="0.3">
      <c r="A791" s="1"/>
      <c r="B791" s="1"/>
      <c r="C791" s="187"/>
      <c r="K791" s="1"/>
      <c r="L791" s="41"/>
      <c r="M791" s="42"/>
      <c r="N791" s="43"/>
      <c r="O791" s="3"/>
    </row>
    <row r="792" spans="1:15" ht="14.25" customHeight="1" x14ac:dyDescent="0.3">
      <c r="A792" s="1"/>
      <c r="B792" s="1"/>
      <c r="C792" s="187"/>
      <c r="K792" s="1"/>
      <c r="L792" s="41"/>
      <c r="M792" s="42"/>
      <c r="N792" s="43"/>
      <c r="O792" s="3"/>
    </row>
    <row r="793" spans="1:15" ht="14.25" customHeight="1" x14ac:dyDescent="0.3">
      <c r="A793" s="1"/>
      <c r="B793" s="1"/>
      <c r="C793" s="187"/>
      <c r="K793" s="1"/>
      <c r="L793" s="41"/>
      <c r="M793" s="42"/>
      <c r="N793" s="43"/>
      <c r="O793" s="3"/>
    </row>
    <row r="794" spans="1:15" ht="14.25" customHeight="1" x14ac:dyDescent="0.3">
      <c r="A794" s="1"/>
      <c r="B794" s="1"/>
      <c r="C794" s="187"/>
      <c r="K794" s="1"/>
      <c r="L794" s="41"/>
      <c r="M794" s="42"/>
      <c r="N794" s="43"/>
      <c r="O794" s="3"/>
    </row>
    <row r="795" spans="1:15" ht="14.25" customHeight="1" x14ac:dyDescent="0.3">
      <c r="A795" s="1"/>
      <c r="B795" s="1"/>
      <c r="C795" s="187"/>
      <c r="K795" s="1"/>
      <c r="L795" s="41"/>
      <c r="M795" s="42"/>
      <c r="N795" s="43"/>
      <c r="O795" s="3"/>
    </row>
    <row r="796" spans="1:15" ht="14.25" customHeight="1" x14ac:dyDescent="0.3">
      <c r="A796" s="1"/>
      <c r="B796" s="1"/>
      <c r="C796" s="187"/>
      <c r="K796" s="1"/>
      <c r="L796" s="41"/>
      <c r="M796" s="42"/>
      <c r="N796" s="43"/>
      <c r="O796" s="3"/>
    </row>
    <row r="797" spans="1:15" ht="14.25" customHeight="1" x14ac:dyDescent="0.3">
      <c r="A797" s="1"/>
      <c r="B797" s="1"/>
      <c r="C797" s="187"/>
      <c r="K797" s="1"/>
      <c r="L797" s="41"/>
      <c r="M797" s="42"/>
      <c r="N797" s="43"/>
      <c r="O797" s="3"/>
    </row>
    <row r="798" spans="1:15" ht="14.25" customHeight="1" x14ac:dyDescent="0.3">
      <c r="A798" s="1"/>
      <c r="B798" s="1"/>
      <c r="C798" s="187"/>
      <c r="K798" s="1"/>
      <c r="L798" s="41"/>
      <c r="M798" s="42"/>
      <c r="N798" s="43"/>
      <c r="O798" s="3"/>
    </row>
    <row r="799" spans="1:15" ht="14.25" customHeight="1" x14ac:dyDescent="0.3">
      <c r="A799" s="1"/>
      <c r="B799" s="1"/>
      <c r="C799" s="187"/>
      <c r="K799" s="1"/>
      <c r="L799" s="41"/>
      <c r="M799" s="42"/>
      <c r="N799" s="43"/>
      <c r="O799" s="3"/>
    </row>
    <row r="800" spans="1:15" ht="14.25" customHeight="1" x14ac:dyDescent="0.3">
      <c r="A800" s="1"/>
      <c r="B800" s="1"/>
      <c r="C800" s="187"/>
      <c r="K800" s="1"/>
      <c r="L800" s="41"/>
      <c r="M800" s="42"/>
      <c r="N800" s="43"/>
      <c r="O800" s="3"/>
    </row>
    <row r="801" spans="1:15" ht="14.25" customHeight="1" x14ac:dyDescent="0.3">
      <c r="A801" s="1"/>
      <c r="B801" s="1"/>
      <c r="C801" s="187"/>
      <c r="K801" s="1"/>
      <c r="L801" s="41"/>
      <c r="M801" s="42"/>
      <c r="N801" s="43"/>
      <c r="O801" s="3"/>
    </row>
    <row r="802" spans="1:15" ht="14.25" customHeight="1" x14ac:dyDescent="0.3">
      <c r="A802" s="1"/>
      <c r="B802" s="1"/>
      <c r="C802" s="187"/>
      <c r="K802" s="1"/>
      <c r="L802" s="41"/>
      <c r="M802" s="42"/>
      <c r="N802" s="43"/>
      <c r="O802" s="3"/>
    </row>
    <row r="803" spans="1:15" ht="14.25" customHeight="1" x14ac:dyDescent="0.3">
      <c r="A803" s="1"/>
      <c r="B803" s="1"/>
      <c r="C803" s="187"/>
      <c r="K803" s="1"/>
      <c r="L803" s="41"/>
      <c r="M803" s="42"/>
      <c r="N803" s="43"/>
      <c r="O803" s="3"/>
    </row>
    <row r="804" spans="1:15" ht="14.25" customHeight="1" x14ac:dyDescent="0.3">
      <c r="A804" s="1"/>
      <c r="B804" s="1"/>
      <c r="C804" s="187"/>
      <c r="K804" s="1"/>
      <c r="L804" s="41"/>
      <c r="M804" s="42"/>
      <c r="N804" s="43"/>
      <c r="O804" s="3"/>
    </row>
    <row r="805" spans="1:15" ht="14.25" customHeight="1" x14ac:dyDescent="0.3">
      <c r="A805" s="1"/>
      <c r="B805" s="1"/>
      <c r="C805" s="187"/>
      <c r="K805" s="1"/>
      <c r="L805" s="41"/>
      <c r="M805" s="42"/>
      <c r="N805" s="43"/>
      <c r="O805" s="3"/>
    </row>
    <row r="806" spans="1:15" ht="14.25" customHeight="1" x14ac:dyDescent="0.3">
      <c r="A806" s="1"/>
      <c r="B806" s="1"/>
      <c r="C806" s="187"/>
      <c r="K806" s="1"/>
      <c r="L806" s="41"/>
      <c r="M806" s="42"/>
      <c r="N806" s="43"/>
      <c r="O806" s="3"/>
    </row>
    <row r="807" spans="1:15" ht="14.25" customHeight="1" x14ac:dyDescent="0.3">
      <c r="A807" s="1"/>
      <c r="B807" s="1"/>
      <c r="C807" s="187"/>
      <c r="K807" s="1"/>
      <c r="L807" s="41"/>
      <c r="M807" s="42"/>
      <c r="N807" s="43"/>
      <c r="O807" s="3"/>
    </row>
    <row r="808" spans="1:15" ht="14.25" customHeight="1" x14ac:dyDescent="0.3">
      <c r="A808" s="1"/>
      <c r="B808" s="1"/>
      <c r="C808" s="187"/>
      <c r="K808" s="1"/>
      <c r="L808" s="41"/>
      <c r="M808" s="42"/>
      <c r="N808" s="43"/>
      <c r="O808" s="3"/>
    </row>
    <row r="809" spans="1:15" ht="14.25" customHeight="1" x14ac:dyDescent="0.3">
      <c r="A809" s="1"/>
      <c r="B809" s="1"/>
      <c r="C809" s="187"/>
      <c r="K809" s="1"/>
      <c r="L809" s="41"/>
      <c r="M809" s="42"/>
      <c r="N809" s="43"/>
      <c r="O809" s="3"/>
    </row>
    <row r="810" spans="1:15" ht="14.25" customHeight="1" x14ac:dyDescent="0.3">
      <c r="A810" s="1"/>
      <c r="B810" s="1"/>
      <c r="C810" s="187"/>
      <c r="K810" s="1"/>
      <c r="L810" s="41"/>
      <c r="M810" s="42"/>
      <c r="N810" s="43"/>
      <c r="O810" s="3"/>
    </row>
    <row r="811" spans="1:15" ht="14.25" customHeight="1" x14ac:dyDescent="0.3">
      <c r="A811" s="1"/>
      <c r="B811" s="1"/>
      <c r="C811" s="187"/>
      <c r="K811" s="1"/>
      <c r="L811" s="41"/>
      <c r="M811" s="42"/>
      <c r="N811" s="43"/>
      <c r="O811" s="3"/>
    </row>
    <row r="812" spans="1:15" ht="14.25" customHeight="1" x14ac:dyDescent="0.3">
      <c r="A812" s="1"/>
      <c r="B812" s="1"/>
      <c r="C812" s="187"/>
      <c r="K812" s="1"/>
      <c r="L812" s="41"/>
      <c r="M812" s="42"/>
      <c r="N812" s="43"/>
      <c r="O812" s="3"/>
    </row>
    <row r="813" spans="1:15" ht="14.25" customHeight="1" x14ac:dyDescent="0.3">
      <c r="A813" s="1"/>
      <c r="B813" s="1"/>
      <c r="C813" s="187"/>
      <c r="K813" s="1"/>
      <c r="L813" s="41"/>
      <c r="M813" s="42"/>
      <c r="N813" s="43"/>
      <c r="O813" s="3"/>
    </row>
    <row r="814" spans="1:15" ht="14.25" customHeight="1" x14ac:dyDescent="0.3">
      <c r="A814" s="1"/>
      <c r="B814" s="1"/>
      <c r="C814" s="187"/>
      <c r="K814" s="1"/>
      <c r="L814" s="41"/>
      <c r="M814" s="42"/>
      <c r="N814" s="43"/>
      <c r="O814" s="3"/>
    </row>
    <row r="815" spans="1:15" ht="14.25" customHeight="1" x14ac:dyDescent="0.3">
      <c r="A815" s="1"/>
      <c r="B815" s="1"/>
      <c r="C815" s="187"/>
      <c r="K815" s="1"/>
      <c r="L815" s="41"/>
      <c r="M815" s="42"/>
      <c r="N815" s="43"/>
      <c r="O815" s="3"/>
    </row>
    <row r="816" spans="1:15" ht="14.25" customHeight="1" x14ac:dyDescent="0.3">
      <c r="A816" s="1"/>
      <c r="B816" s="1"/>
      <c r="C816" s="187"/>
      <c r="K816" s="1"/>
      <c r="L816" s="41"/>
      <c r="M816" s="42"/>
      <c r="N816" s="43"/>
      <c r="O816" s="3"/>
    </row>
    <row r="817" spans="1:15" ht="14.25" customHeight="1" x14ac:dyDescent="0.3">
      <c r="A817" s="1"/>
      <c r="B817" s="1"/>
      <c r="C817" s="187"/>
      <c r="K817" s="1"/>
      <c r="L817" s="41"/>
      <c r="M817" s="42"/>
      <c r="N817" s="43"/>
      <c r="O817" s="3"/>
    </row>
    <row r="818" spans="1:15" ht="14.25" customHeight="1" x14ac:dyDescent="0.3">
      <c r="A818" s="1"/>
      <c r="B818" s="1"/>
      <c r="C818" s="187"/>
      <c r="K818" s="1"/>
      <c r="L818" s="41"/>
      <c r="M818" s="42"/>
      <c r="N818" s="43"/>
      <c r="O818" s="3"/>
    </row>
    <row r="819" spans="1:15" ht="14.25" customHeight="1" x14ac:dyDescent="0.3">
      <c r="A819" s="1"/>
      <c r="B819" s="1"/>
      <c r="C819" s="187"/>
      <c r="K819" s="1"/>
      <c r="L819" s="41"/>
      <c r="M819" s="42"/>
      <c r="N819" s="43"/>
      <c r="O819" s="3"/>
    </row>
    <row r="820" spans="1:15" ht="14.25" customHeight="1" x14ac:dyDescent="0.3">
      <c r="A820" s="1"/>
      <c r="B820" s="1"/>
      <c r="C820" s="187"/>
      <c r="K820" s="1"/>
      <c r="L820" s="41"/>
      <c r="M820" s="42"/>
      <c r="N820" s="43"/>
      <c r="O820" s="3"/>
    </row>
    <row r="821" spans="1:15" ht="14.25" customHeight="1" x14ac:dyDescent="0.3">
      <c r="A821" s="1"/>
      <c r="B821" s="1"/>
      <c r="C821" s="187"/>
      <c r="K821" s="1"/>
      <c r="L821" s="41"/>
      <c r="M821" s="42"/>
      <c r="N821" s="43"/>
      <c r="O821" s="3"/>
    </row>
    <row r="822" spans="1:15" ht="14.25" customHeight="1" x14ac:dyDescent="0.3">
      <c r="A822" s="1"/>
      <c r="B822" s="1"/>
      <c r="C822" s="187"/>
      <c r="K822" s="1"/>
      <c r="L822" s="41"/>
      <c r="M822" s="42"/>
      <c r="N822" s="43"/>
      <c r="O822" s="3"/>
    </row>
    <row r="823" spans="1:15" ht="14.25" customHeight="1" x14ac:dyDescent="0.3">
      <c r="A823" s="1"/>
      <c r="B823" s="1"/>
      <c r="C823" s="187"/>
      <c r="K823" s="1"/>
      <c r="L823" s="41"/>
      <c r="M823" s="42"/>
      <c r="N823" s="43"/>
      <c r="O823" s="3"/>
    </row>
    <row r="824" spans="1:15" ht="14.25" customHeight="1" x14ac:dyDescent="0.3">
      <c r="A824" s="1"/>
      <c r="B824" s="1"/>
      <c r="C824" s="187"/>
      <c r="K824" s="1"/>
      <c r="L824" s="41"/>
      <c r="M824" s="42"/>
      <c r="N824" s="43"/>
      <c r="O824" s="3"/>
    </row>
    <row r="825" spans="1:15" ht="14.25" customHeight="1" x14ac:dyDescent="0.3">
      <c r="A825" s="1"/>
      <c r="B825" s="1"/>
      <c r="C825" s="187"/>
      <c r="K825" s="1"/>
      <c r="L825" s="41"/>
      <c r="M825" s="42"/>
      <c r="N825" s="43"/>
      <c r="O825" s="3"/>
    </row>
    <row r="826" spans="1:15" ht="14.25" customHeight="1" x14ac:dyDescent="0.3">
      <c r="A826" s="1"/>
      <c r="B826" s="1"/>
      <c r="C826" s="187"/>
      <c r="K826" s="1"/>
      <c r="L826" s="41"/>
      <c r="M826" s="42"/>
      <c r="N826" s="43"/>
      <c r="O826" s="3"/>
    </row>
    <row r="827" spans="1:15" ht="14.25" customHeight="1" x14ac:dyDescent="0.3">
      <c r="A827" s="1"/>
      <c r="B827" s="1"/>
      <c r="C827" s="187"/>
      <c r="K827" s="1"/>
      <c r="L827" s="41"/>
      <c r="M827" s="42"/>
      <c r="N827" s="43"/>
      <c r="O827" s="3"/>
    </row>
    <row r="828" spans="1:15" ht="14.25" customHeight="1" x14ac:dyDescent="0.3">
      <c r="A828" s="1"/>
      <c r="B828" s="1"/>
      <c r="C828" s="187"/>
      <c r="K828" s="1"/>
      <c r="L828" s="41"/>
      <c r="M828" s="42"/>
      <c r="N828" s="43"/>
      <c r="O828" s="3"/>
    </row>
    <row r="829" spans="1:15" ht="14.25" customHeight="1" x14ac:dyDescent="0.3">
      <c r="A829" s="1"/>
      <c r="B829" s="1"/>
      <c r="C829" s="187"/>
      <c r="K829" s="1"/>
      <c r="L829" s="41"/>
      <c r="M829" s="42"/>
      <c r="N829" s="43"/>
      <c r="O829" s="3"/>
    </row>
    <row r="830" spans="1:15" ht="14.25" customHeight="1" x14ac:dyDescent="0.3">
      <c r="A830" s="1"/>
      <c r="B830" s="1"/>
      <c r="C830" s="187"/>
      <c r="K830" s="1"/>
      <c r="L830" s="41"/>
      <c r="M830" s="42"/>
      <c r="N830" s="43"/>
      <c r="O830" s="3"/>
    </row>
    <row r="831" spans="1:15" ht="14.25" customHeight="1" x14ac:dyDescent="0.3">
      <c r="A831" s="1"/>
      <c r="B831" s="1"/>
      <c r="C831" s="187"/>
      <c r="K831" s="1"/>
      <c r="L831" s="41"/>
      <c r="M831" s="42"/>
      <c r="N831" s="43"/>
      <c r="O831" s="3"/>
    </row>
    <row r="832" spans="1:15" ht="14.25" customHeight="1" x14ac:dyDescent="0.3">
      <c r="A832" s="1"/>
      <c r="B832" s="1"/>
      <c r="C832" s="187"/>
      <c r="K832" s="1"/>
      <c r="L832" s="41"/>
      <c r="M832" s="42"/>
      <c r="N832" s="43"/>
      <c r="O832" s="3"/>
    </row>
    <row r="833" spans="1:15" ht="14.25" customHeight="1" x14ac:dyDescent="0.3">
      <c r="A833" s="1"/>
      <c r="B833" s="1"/>
      <c r="C833" s="187"/>
      <c r="K833" s="1"/>
      <c r="L833" s="41"/>
      <c r="M833" s="42"/>
      <c r="N833" s="43"/>
      <c r="O833" s="3"/>
    </row>
    <row r="834" spans="1:15" ht="14.25" customHeight="1" x14ac:dyDescent="0.3">
      <c r="A834" s="1"/>
      <c r="B834" s="1"/>
      <c r="C834" s="187"/>
      <c r="K834" s="1"/>
      <c r="L834" s="41"/>
      <c r="M834" s="42"/>
      <c r="N834" s="43"/>
      <c r="O834" s="3"/>
    </row>
    <row r="835" spans="1:15" ht="14.25" customHeight="1" x14ac:dyDescent="0.3">
      <c r="A835" s="1"/>
      <c r="B835" s="1"/>
      <c r="C835" s="187"/>
      <c r="K835" s="1"/>
      <c r="L835" s="41"/>
      <c r="M835" s="42"/>
      <c r="N835" s="43"/>
      <c r="O835" s="3"/>
    </row>
    <row r="836" spans="1:15" ht="14.25" customHeight="1" x14ac:dyDescent="0.3">
      <c r="A836" s="1"/>
      <c r="B836" s="1"/>
      <c r="C836" s="187"/>
      <c r="K836" s="1"/>
      <c r="L836" s="41"/>
      <c r="M836" s="42"/>
      <c r="N836" s="43"/>
      <c r="O836" s="3"/>
    </row>
    <row r="837" spans="1:15" ht="14.25" customHeight="1" x14ac:dyDescent="0.3">
      <c r="A837" s="1"/>
      <c r="B837" s="1"/>
      <c r="C837" s="187"/>
      <c r="K837" s="1"/>
      <c r="L837" s="41"/>
      <c r="M837" s="42"/>
      <c r="N837" s="43"/>
      <c r="O837" s="3"/>
    </row>
    <row r="838" spans="1:15" ht="14.25" customHeight="1" x14ac:dyDescent="0.3">
      <c r="A838" s="1"/>
      <c r="B838" s="1"/>
      <c r="C838" s="187"/>
      <c r="K838" s="1"/>
      <c r="L838" s="41"/>
      <c r="M838" s="42"/>
      <c r="N838" s="43"/>
      <c r="O838" s="3"/>
    </row>
    <row r="839" spans="1:15" ht="14.25" customHeight="1" x14ac:dyDescent="0.3">
      <c r="A839" s="1"/>
      <c r="B839" s="1"/>
      <c r="C839" s="187"/>
      <c r="K839" s="1"/>
      <c r="L839" s="41"/>
      <c r="M839" s="42"/>
      <c r="N839" s="43"/>
      <c r="O839" s="3"/>
    </row>
    <row r="840" spans="1:15" ht="14.25" customHeight="1" x14ac:dyDescent="0.3">
      <c r="A840" s="1"/>
      <c r="B840" s="1"/>
      <c r="C840" s="187"/>
      <c r="K840" s="1"/>
      <c r="L840" s="41"/>
      <c r="M840" s="42"/>
      <c r="N840" s="43"/>
      <c r="O840" s="3"/>
    </row>
    <row r="841" spans="1:15" ht="14.25" customHeight="1" x14ac:dyDescent="0.3">
      <c r="A841" s="1"/>
      <c r="B841" s="1"/>
      <c r="C841" s="187"/>
      <c r="K841" s="1"/>
      <c r="L841" s="41"/>
      <c r="M841" s="42"/>
      <c r="N841" s="43"/>
      <c r="O841" s="3"/>
    </row>
    <row r="842" spans="1:15" ht="14.25" customHeight="1" x14ac:dyDescent="0.3">
      <c r="A842" s="1"/>
      <c r="B842" s="1"/>
      <c r="C842" s="187"/>
      <c r="K842" s="1"/>
      <c r="L842" s="41"/>
      <c r="M842" s="42"/>
      <c r="N842" s="43"/>
      <c r="O842" s="3"/>
    </row>
    <row r="843" spans="1:15" ht="14.25" customHeight="1" x14ac:dyDescent="0.3">
      <c r="A843" s="1"/>
      <c r="B843" s="1"/>
      <c r="C843" s="187"/>
      <c r="K843" s="1"/>
      <c r="L843" s="41"/>
      <c r="M843" s="42"/>
      <c r="N843" s="43"/>
      <c r="O843" s="3"/>
    </row>
    <row r="844" spans="1:15" ht="14.25" customHeight="1" x14ac:dyDescent="0.3">
      <c r="A844" s="1"/>
      <c r="B844" s="1"/>
      <c r="C844" s="187"/>
      <c r="K844" s="1"/>
      <c r="L844" s="41"/>
      <c r="M844" s="42"/>
      <c r="N844" s="43"/>
      <c r="O844" s="3"/>
    </row>
    <row r="845" spans="1:15" ht="14.25" customHeight="1" x14ac:dyDescent="0.3">
      <c r="A845" s="1"/>
      <c r="B845" s="1"/>
      <c r="C845" s="187"/>
      <c r="K845" s="1"/>
      <c r="L845" s="41"/>
      <c r="M845" s="42"/>
      <c r="N845" s="43"/>
      <c r="O845" s="3"/>
    </row>
    <row r="846" spans="1:15" ht="14.25" customHeight="1" x14ac:dyDescent="0.3">
      <c r="A846" s="1"/>
      <c r="B846" s="1"/>
      <c r="C846" s="187"/>
      <c r="K846" s="1"/>
      <c r="L846" s="41"/>
      <c r="M846" s="42"/>
      <c r="N846" s="43"/>
      <c r="O846" s="3"/>
    </row>
    <row r="847" spans="1:15" ht="14.25" customHeight="1" x14ac:dyDescent="0.3">
      <c r="A847" s="1"/>
      <c r="B847" s="1"/>
      <c r="C847" s="187"/>
      <c r="K847" s="1"/>
      <c r="L847" s="41"/>
      <c r="M847" s="42"/>
      <c r="N847" s="43"/>
      <c r="O847" s="3"/>
    </row>
    <row r="848" spans="1:15" ht="14.25" customHeight="1" x14ac:dyDescent="0.3">
      <c r="A848" s="1"/>
      <c r="B848" s="1"/>
      <c r="C848" s="187"/>
      <c r="K848" s="1"/>
      <c r="L848" s="41"/>
      <c r="M848" s="42"/>
      <c r="N848" s="43"/>
      <c r="O848" s="3"/>
    </row>
    <row r="849" spans="1:15" ht="14.25" customHeight="1" x14ac:dyDescent="0.3">
      <c r="A849" s="1"/>
      <c r="B849" s="1"/>
      <c r="C849" s="187"/>
      <c r="K849" s="1"/>
      <c r="L849" s="41"/>
      <c r="M849" s="42"/>
      <c r="N849" s="43"/>
      <c r="O849" s="3"/>
    </row>
    <row r="850" spans="1:15" ht="14.25" customHeight="1" x14ac:dyDescent="0.3">
      <c r="A850" s="1"/>
      <c r="B850" s="1"/>
      <c r="C850" s="187"/>
      <c r="K850" s="1"/>
      <c r="L850" s="41"/>
      <c r="M850" s="42"/>
      <c r="N850" s="43"/>
      <c r="O850" s="3"/>
    </row>
    <row r="851" spans="1:15" ht="14.25" customHeight="1" x14ac:dyDescent="0.3">
      <c r="A851" s="1"/>
      <c r="B851" s="1"/>
      <c r="C851" s="187"/>
      <c r="K851" s="1"/>
      <c r="L851" s="41"/>
      <c r="M851" s="42"/>
      <c r="N851" s="43"/>
      <c r="O851" s="3"/>
    </row>
    <row r="852" spans="1:15" ht="14.25" customHeight="1" x14ac:dyDescent="0.3">
      <c r="A852" s="1"/>
      <c r="B852" s="1"/>
      <c r="C852" s="187"/>
      <c r="K852" s="1"/>
      <c r="L852" s="41"/>
      <c r="M852" s="42"/>
      <c r="N852" s="43"/>
      <c r="O852" s="3"/>
    </row>
    <row r="853" spans="1:15" ht="14.25" customHeight="1" x14ac:dyDescent="0.3">
      <c r="A853" s="1"/>
      <c r="B853" s="1"/>
      <c r="C853" s="187"/>
      <c r="K853" s="1"/>
      <c r="L853" s="41"/>
      <c r="M853" s="42"/>
      <c r="N853" s="43"/>
      <c r="O853" s="3"/>
    </row>
    <row r="854" spans="1:15" ht="14.25" customHeight="1" x14ac:dyDescent="0.3">
      <c r="A854" s="1"/>
      <c r="B854" s="1"/>
      <c r="C854" s="187"/>
      <c r="K854" s="1"/>
      <c r="L854" s="41"/>
      <c r="M854" s="42"/>
      <c r="N854" s="43"/>
      <c r="O854" s="3"/>
    </row>
    <row r="855" spans="1:15" ht="14.25" customHeight="1" x14ac:dyDescent="0.3">
      <c r="A855" s="1"/>
      <c r="B855" s="1"/>
      <c r="C855" s="187"/>
      <c r="K855" s="1"/>
      <c r="L855" s="41"/>
      <c r="M855" s="42"/>
      <c r="N855" s="43"/>
      <c r="O855" s="3"/>
    </row>
    <row r="856" spans="1:15" ht="14.25" customHeight="1" x14ac:dyDescent="0.3">
      <c r="A856" s="1"/>
      <c r="B856" s="1"/>
      <c r="C856" s="187"/>
      <c r="K856" s="1"/>
      <c r="L856" s="41"/>
      <c r="M856" s="42"/>
      <c r="N856" s="43"/>
      <c r="O856" s="3"/>
    </row>
    <row r="857" spans="1:15" ht="14.25" customHeight="1" x14ac:dyDescent="0.3">
      <c r="A857" s="1"/>
      <c r="B857" s="1"/>
      <c r="C857" s="187"/>
      <c r="K857" s="1"/>
      <c r="L857" s="41"/>
      <c r="M857" s="42"/>
      <c r="N857" s="43"/>
      <c r="O857" s="3"/>
    </row>
    <row r="858" spans="1:15" ht="14.25" customHeight="1" x14ac:dyDescent="0.3">
      <c r="A858" s="1"/>
      <c r="B858" s="1"/>
      <c r="C858" s="187"/>
      <c r="K858" s="1"/>
      <c r="L858" s="41"/>
      <c r="M858" s="42"/>
      <c r="N858" s="43"/>
      <c r="O858" s="3"/>
    </row>
    <row r="859" spans="1:15" ht="14.25" customHeight="1" x14ac:dyDescent="0.3">
      <c r="A859" s="1"/>
      <c r="B859" s="1"/>
      <c r="C859" s="187"/>
      <c r="K859" s="1"/>
      <c r="L859" s="41"/>
      <c r="M859" s="42"/>
      <c r="N859" s="43"/>
      <c r="O859" s="3"/>
    </row>
    <row r="860" spans="1:15" ht="14.25" customHeight="1" x14ac:dyDescent="0.3">
      <c r="A860" s="1"/>
      <c r="B860" s="1"/>
      <c r="C860" s="187"/>
      <c r="K860" s="1"/>
      <c r="L860" s="41"/>
      <c r="M860" s="42"/>
      <c r="N860" s="43"/>
      <c r="O860" s="3"/>
    </row>
    <row r="861" spans="1:15" ht="14.25" customHeight="1" x14ac:dyDescent="0.3">
      <c r="A861" s="1"/>
      <c r="B861" s="1"/>
      <c r="C861" s="187"/>
      <c r="K861" s="1"/>
      <c r="L861" s="41"/>
      <c r="M861" s="42"/>
      <c r="N861" s="43"/>
      <c r="O861" s="3"/>
    </row>
    <row r="862" spans="1:15" ht="14.25" customHeight="1" x14ac:dyDescent="0.3">
      <c r="A862" s="1"/>
      <c r="B862" s="1"/>
      <c r="C862" s="187"/>
      <c r="K862" s="1"/>
      <c r="L862" s="41"/>
      <c r="M862" s="42"/>
      <c r="N862" s="43"/>
      <c r="O862" s="3"/>
    </row>
    <row r="863" spans="1:15" ht="14.25" customHeight="1" x14ac:dyDescent="0.3">
      <c r="A863" s="1"/>
      <c r="B863" s="1"/>
      <c r="C863" s="187"/>
      <c r="K863" s="1"/>
      <c r="L863" s="41"/>
      <c r="M863" s="42"/>
      <c r="N863" s="43"/>
      <c r="O863" s="3"/>
    </row>
    <row r="864" spans="1:15" ht="14.25" customHeight="1" x14ac:dyDescent="0.3">
      <c r="A864" s="1"/>
      <c r="B864" s="1"/>
      <c r="C864" s="187"/>
      <c r="K864" s="1"/>
      <c r="L864" s="41"/>
      <c r="M864" s="42"/>
      <c r="N864" s="43"/>
      <c r="O864" s="3"/>
    </row>
    <row r="865" spans="1:15" ht="14.25" customHeight="1" x14ac:dyDescent="0.3">
      <c r="A865" s="1"/>
      <c r="B865" s="1"/>
      <c r="C865" s="187"/>
      <c r="K865" s="1"/>
      <c r="L865" s="41"/>
      <c r="M865" s="42"/>
      <c r="N865" s="43"/>
      <c r="O865" s="3"/>
    </row>
    <row r="866" spans="1:15" ht="14.25" customHeight="1" x14ac:dyDescent="0.3">
      <c r="A866" s="1"/>
      <c r="B866" s="1"/>
      <c r="C866" s="187"/>
      <c r="K866" s="1"/>
      <c r="L866" s="41"/>
      <c r="M866" s="42"/>
      <c r="N866" s="43"/>
      <c r="O866" s="3"/>
    </row>
    <row r="867" spans="1:15" ht="14.25" customHeight="1" x14ac:dyDescent="0.3">
      <c r="A867" s="1"/>
      <c r="B867" s="1"/>
      <c r="C867" s="187"/>
      <c r="K867" s="1"/>
      <c r="L867" s="41"/>
      <c r="M867" s="42"/>
      <c r="N867" s="43"/>
      <c r="O867" s="3"/>
    </row>
    <row r="868" spans="1:15" ht="14.25" customHeight="1" x14ac:dyDescent="0.3">
      <c r="A868" s="1"/>
      <c r="B868" s="1"/>
      <c r="C868" s="187"/>
      <c r="K868" s="1"/>
      <c r="L868" s="41"/>
      <c r="M868" s="42"/>
      <c r="N868" s="43"/>
      <c r="O868" s="3"/>
    </row>
    <row r="869" spans="1:15" ht="14.25" customHeight="1" x14ac:dyDescent="0.3">
      <c r="A869" s="1"/>
      <c r="B869" s="1"/>
      <c r="C869" s="187"/>
      <c r="K869" s="1"/>
      <c r="L869" s="41"/>
      <c r="M869" s="42"/>
      <c r="N869" s="43"/>
      <c r="O869" s="3"/>
    </row>
    <row r="870" spans="1:15" ht="14.25" customHeight="1" x14ac:dyDescent="0.3">
      <c r="A870" s="1"/>
      <c r="B870" s="1"/>
      <c r="C870" s="187"/>
      <c r="K870" s="1"/>
      <c r="L870" s="41"/>
      <c r="M870" s="42"/>
      <c r="N870" s="43"/>
      <c r="O870" s="3"/>
    </row>
    <row r="871" spans="1:15" ht="14.25" customHeight="1" x14ac:dyDescent="0.3">
      <c r="A871" s="1"/>
      <c r="B871" s="1"/>
      <c r="C871" s="187"/>
      <c r="K871" s="1"/>
      <c r="L871" s="41"/>
      <c r="M871" s="42"/>
      <c r="N871" s="43"/>
      <c r="O871" s="3"/>
    </row>
    <row r="872" spans="1:15" ht="14.25" customHeight="1" x14ac:dyDescent="0.3">
      <c r="A872" s="1"/>
      <c r="B872" s="1"/>
      <c r="C872" s="187"/>
      <c r="K872" s="1"/>
      <c r="L872" s="41"/>
      <c r="M872" s="42"/>
      <c r="N872" s="43"/>
      <c r="O872" s="3"/>
    </row>
    <row r="873" spans="1:15" ht="14.25" customHeight="1" x14ac:dyDescent="0.3">
      <c r="A873" s="1"/>
      <c r="B873" s="1"/>
      <c r="C873" s="187"/>
      <c r="K873" s="1"/>
      <c r="L873" s="41"/>
      <c r="M873" s="42"/>
      <c r="N873" s="43"/>
      <c r="O873" s="3"/>
    </row>
    <row r="874" spans="1:15" ht="14.25" customHeight="1" x14ac:dyDescent="0.3">
      <c r="A874" s="1"/>
      <c r="B874" s="1"/>
      <c r="C874" s="187"/>
      <c r="K874" s="1"/>
      <c r="L874" s="41"/>
      <c r="M874" s="42"/>
      <c r="N874" s="43"/>
      <c r="O874" s="3"/>
    </row>
    <row r="875" spans="1:15" ht="14.25" customHeight="1" x14ac:dyDescent="0.3">
      <c r="A875" s="1"/>
      <c r="B875" s="1"/>
      <c r="C875" s="187"/>
      <c r="K875" s="1"/>
      <c r="L875" s="41"/>
      <c r="M875" s="42"/>
      <c r="N875" s="43"/>
      <c r="O875" s="3"/>
    </row>
    <row r="876" spans="1:15" ht="14.25" customHeight="1" x14ac:dyDescent="0.3">
      <c r="A876" s="1"/>
      <c r="B876" s="1"/>
      <c r="C876" s="187"/>
      <c r="K876" s="1"/>
      <c r="L876" s="41"/>
      <c r="M876" s="42"/>
      <c r="N876" s="43"/>
      <c r="O876" s="3"/>
    </row>
    <row r="877" spans="1:15" ht="14.25" customHeight="1" x14ac:dyDescent="0.3">
      <c r="A877" s="1"/>
      <c r="B877" s="1"/>
      <c r="C877" s="187"/>
      <c r="K877" s="1"/>
      <c r="L877" s="41"/>
      <c r="M877" s="42"/>
      <c r="N877" s="43"/>
      <c r="O877" s="3"/>
    </row>
    <row r="878" spans="1:15" ht="14.25" customHeight="1" x14ac:dyDescent="0.3">
      <c r="A878" s="1"/>
      <c r="B878" s="1"/>
      <c r="C878" s="187"/>
      <c r="K878" s="1"/>
      <c r="L878" s="41"/>
      <c r="M878" s="42"/>
      <c r="N878" s="43"/>
      <c r="O878" s="3"/>
    </row>
    <row r="879" spans="1:15" ht="14.25" customHeight="1" x14ac:dyDescent="0.3">
      <c r="A879" s="1"/>
      <c r="B879" s="1"/>
      <c r="C879" s="187"/>
      <c r="K879" s="1"/>
      <c r="L879" s="41"/>
      <c r="M879" s="42"/>
      <c r="N879" s="43"/>
      <c r="O879" s="3"/>
    </row>
    <row r="880" spans="1:15" ht="14.25" customHeight="1" x14ac:dyDescent="0.3">
      <c r="A880" s="1"/>
      <c r="B880" s="1"/>
      <c r="C880" s="187"/>
      <c r="K880" s="1"/>
      <c r="L880" s="41"/>
      <c r="M880" s="42"/>
      <c r="N880" s="43"/>
      <c r="O880" s="3"/>
    </row>
    <row r="881" spans="1:15" ht="14.25" customHeight="1" x14ac:dyDescent="0.3">
      <c r="A881" s="1"/>
      <c r="B881" s="1"/>
      <c r="C881" s="187"/>
      <c r="K881" s="1"/>
      <c r="L881" s="41"/>
      <c r="M881" s="42"/>
      <c r="N881" s="43"/>
      <c r="O881" s="3"/>
    </row>
    <row r="882" spans="1:15" ht="14.25" customHeight="1" x14ac:dyDescent="0.3">
      <c r="A882" s="1"/>
      <c r="B882" s="1"/>
      <c r="C882" s="187"/>
      <c r="K882" s="1"/>
      <c r="L882" s="41"/>
      <c r="M882" s="42"/>
      <c r="N882" s="43"/>
      <c r="O882" s="3"/>
    </row>
    <row r="883" spans="1:15" ht="14.25" customHeight="1" x14ac:dyDescent="0.3">
      <c r="A883" s="1"/>
      <c r="B883" s="1"/>
      <c r="C883" s="187"/>
      <c r="K883" s="1"/>
      <c r="L883" s="41"/>
      <c r="M883" s="42"/>
      <c r="N883" s="43"/>
      <c r="O883" s="3"/>
    </row>
    <row r="884" spans="1:15" ht="14.25" customHeight="1" x14ac:dyDescent="0.3">
      <c r="A884" s="1"/>
      <c r="B884" s="1"/>
      <c r="C884" s="187"/>
      <c r="K884" s="1"/>
      <c r="L884" s="41"/>
      <c r="M884" s="42"/>
      <c r="N884" s="43"/>
      <c r="O884" s="3"/>
    </row>
    <row r="885" spans="1:15" ht="14.25" customHeight="1" x14ac:dyDescent="0.3">
      <c r="A885" s="1"/>
      <c r="B885" s="1"/>
      <c r="C885" s="187"/>
      <c r="K885" s="1"/>
      <c r="L885" s="41"/>
      <c r="M885" s="42"/>
      <c r="N885" s="43"/>
      <c r="O885" s="3"/>
    </row>
    <row r="886" spans="1:15" ht="14.25" customHeight="1" x14ac:dyDescent="0.3">
      <c r="A886" s="1"/>
      <c r="B886" s="1"/>
      <c r="C886" s="187"/>
      <c r="K886" s="1"/>
      <c r="L886" s="41"/>
      <c r="M886" s="42"/>
      <c r="N886" s="43"/>
      <c r="O886" s="3"/>
    </row>
    <row r="887" spans="1:15" ht="14.25" customHeight="1" x14ac:dyDescent="0.3">
      <c r="A887" s="1"/>
      <c r="B887" s="1"/>
      <c r="C887" s="187"/>
      <c r="K887" s="1"/>
      <c r="L887" s="41"/>
      <c r="M887" s="42"/>
      <c r="N887" s="43"/>
      <c r="O887" s="3"/>
    </row>
    <row r="888" spans="1:15" ht="14.25" customHeight="1" x14ac:dyDescent="0.3">
      <c r="A888" s="1"/>
      <c r="B888" s="1"/>
      <c r="C888" s="187"/>
      <c r="K888" s="1"/>
      <c r="L888" s="41"/>
      <c r="M888" s="42"/>
      <c r="N888" s="43"/>
      <c r="O888" s="3"/>
    </row>
    <row r="889" spans="1:15" ht="14.25" customHeight="1" x14ac:dyDescent="0.3">
      <c r="A889" s="1"/>
      <c r="B889" s="1"/>
      <c r="C889" s="187"/>
      <c r="K889" s="1"/>
      <c r="L889" s="41"/>
      <c r="M889" s="42"/>
      <c r="N889" s="43"/>
      <c r="O889" s="3"/>
    </row>
    <row r="890" spans="1:15" ht="14.25" customHeight="1" x14ac:dyDescent="0.3">
      <c r="A890" s="1"/>
      <c r="B890" s="1"/>
      <c r="C890" s="187"/>
      <c r="K890" s="1"/>
      <c r="L890" s="41"/>
      <c r="M890" s="42"/>
      <c r="N890" s="43"/>
      <c r="O890" s="3"/>
    </row>
    <row r="891" spans="1:15" ht="14.25" customHeight="1" x14ac:dyDescent="0.3">
      <c r="A891" s="1"/>
      <c r="B891" s="1"/>
      <c r="C891" s="187"/>
      <c r="K891" s="1"/>
      <c r="L891" s="41"/>
      <c r="M891" s="42"/>
      <c r="N891" s="43"/>
      <c r="O891" s="3"/>
    </row>
    <row r="892" spans="1:15" ht="14.25" customHeight="1" x14ac:dyDescent="0.3">
      <c r="A892" s="1"/>
      <c r="B892" s="1"/>
      <c r="C892" s="187"/>
      <c r="K892" s="1"/>
      <c r="L892" s="41"/>
      <c r="M892" s="42"/>
      <c r="N892" s="43"/>
      <c r="O892" s="3"/>
    </row>
    <row r="893" spans="1:15" ht="14.25" customHeight="1" x14ac:dyDescent="0.3">
      <c r="A893" s="1"/>
      <c r="B893" s="1"/>
      <c r="C893" s="187"/>
      <c r="K893" s="1"/>
      <c r="L893" s="41"/>
      <c r="M893" s="42"/>
      <c r="N893" s="43"/>
      <c r="O893" s="3"/>
    </row>
    <row r="894" spans="1:15" ht="14.25" customHeight="1" x14ac:dyDescent="0.3">
      <c r="A894" s="1"/>
      <c r="B894" s="1"/>
      <c r="C894" s="187"/>
      <c r="K894" s="1"/>
      <c r="L894" s="41"/>
      <c r="M894" s="42"/>
      <c r="N894" s="43"/>
      <c r="O894" s="3"/>
    </row>
    <row r="895" spans="1:15" ht="14.25" customHeight="1" x14ac:dyDescent="0.3">
      <c r="A895" s="1"/>
      <c r="B895" s="1"/>
      <c r="C895" s="187"/>
      <c r="K895" s="1"/>
      <c r="L895" s="41"/>
      <c r="M895" s="42"/>
      <c r="N895" s="43"/>
      <c r="O895" s="3"/>
    </row>
    <row r="896" spans="1:15" ht="14.25" customHeight="1" x14ac:dyDescent="0.3">
      <c r="A896" s="1"/>
      <c r="B896" s="1"/>
      <c r="C896" s="187"/>
      <c r="K896" s="1"/>
      <c r="L896" s="41"/>
      <c r="M896" s="42"/>
      <c r="N896" s="43"/>
      <c r="O896" s="3"/>
    </row>
    <row r="897" spans="1:15" ht="14.25" customHeight="1" x14ac:dyDescent="0.3">
      <c r="A897" s="1"/>
      <c r="B897" s="1"/>
      <c r="C897" s="187"/>
      <c r="K897" s="1"/>
      <c r="L897" s="41"/>
      <c r="M897" s="42"/>
      <c r="N897" s="43"/>
      <c r="O897" s="3"/>
    </row>
    <row r="898" spans="1:15" ht="14.25" customHeight="1" x14ac:dyDescent="0.3">
      <c r="A898" s="1"/>
      <c r="B898" s="1"/>
      <c r="C898" s="187"/>
      <c r="K898" s="1"/>
      <c r="L898" s="41"/>
      <c r="M898" s="42"/>
      <c r="N898" s="43"/>
      <c r="O898" s="3"/>
    </row>
    <row r="899" spans="1:15" ht="14.25" customHeight="1" x14ac:dyDescent="0.3">
      <c r="A899" s="1"/>
      <c r="B899" s="1"/>
      <c r="C899" s="187"/>
      <c r="K899" s="1"/>
      <c r="L899" s="41"/>
      <c r="M899" s="42"/>
      <c r="N899" s="43"/>
      <c r="O899" s="3"/>
    </row>
    <row r="900" spans="1:15" ht="14.25" customHeight="1" x14ac:dyDescent="0.3">
      <c r="A900" s="1"/>
      <c r="B900" s="1"/>
      <c r="C900" s="187"/>
      <c r="K900" s="1"/>
      <c r="L900" s="41"/>
      <c r="M900" s="42"/>
      <c r="N900" s="43"/>
      <c r="O900" s="3"/>
    </row>
    <row r="901" spans="1:15" ht="14.25" customHeight="1" x14ac:dyDescent="0.3">
      <c r="A901" s="1"/>
      <c r="B901" s="1"/>
      <c r="C901" s="187"/>
      <c r="K901" s="1"/>
      <c r="L901" s="41"/>
      <c r="M901" s="42"/>
      <c r="N901" s="43"/>
      <c r="O901" s="3"/>
    </row>
    <row r="902" spans="1:15" ht="14.25" customHeight="1" x14ac:dyDescent="0.3">
      <c r="A902" s="1"/>
      <c r="B902" s="1"/>
      <c r="C902" s="187"/>
      <c r="K902" s="1"/>
      <c r="L902" s="41"/>
      <c r="M902" s="42"/>
      <c r="N902" s="43"/>
      <c r="O902" s="3"/>
    </row>
    <row r="903" spans="1:15" ht="14.25" customHeight="1" x14ac:dyDescent="0.3">
      <c r="A903" s="1"/>
      <c r="B903" s="1"/>
      <c r="C903" s="187"/>
      <c r="K903" s="1"/>
      <c r="L903" s="41"/>
      <c r="M903" s="42"/>
      <c r="N903" s="43"/>
      <c r="O903" s="3"/>
    </row>
    <row r="904" spans="1:15" ht="14.25" customHeight="1" x14ac:dyDescent="0.3">
      <c r="A904" s="1"/>
      <c r="B904" s="1"/>
      <c r="C904" s="187"/>
      <c r="K904" s="1"/>
      <c r="L904" s="41"/>
      <c r="M904" s="42"/>
      <c r="N904" s="43"/>
      <c r="O904" s="3"/>
    </row>
    <row r="905" spans="1:15" ht="14.25" customHeight="1" x14ac:dyDescent="0.3">
      <c r="A905" s="1"/>
      <c r="B905" s="1"/>
      <c r="C905" s="187"/>
      <c r="K905" s="1"/>
      <c r="L905" s="41"/>
      <c r="M905" s="42"/>
      <c r="N905" s="43"/>
      <c r="O905" s="3"/>
    </row>
    <row r="906" spans="1:15" ht="14.25" customHeight="1" x14ac:dyDescent="0.3">
      <c r="A906" s="1"/>
      <c r="B906" s="1"/>
      <c r="C906" s="187"/>
      <c r="K906" s="1"/>
      <c r="L906" s="41"/>
      <c r="M906" s="42"/>
      <c r="N906" s="43"/>
      <c r="O906" s="3"/>
    </row>
    <row r="907" spans="1:15" ht="14.25" customHeight="1" x14ac:dyDescent="0.3">
      <c r="A907" s="1"/>
      <c r="B907" s="1"/>
      <c r="C907" s="187"/>
      <c r="K907" s="1"/>
      <c r="L907" s="41"/>
      <c r="M907" s="42"/>
      <c r="N907" s="43"/>
      <c r="O907" s="3"/>
    </row>
    <row r="908" spans="1:15" ht="14.25" customHeight="1" x14ac:dyDescent="0.3">
      <c r="A908" s="1"/>
      <c r="B908" s="1"/>
      <c r="C908" s="187"/>
      <c r="K908" s="1"/>
      <c r="L908" s="41"/>
      <c r="M908" s="42"/>
      <c r="N908" s="43"/>
      <c r="O908" s="3"/>
    </row>
    <row r="909" spans="1:15" ht="14.25" customHeight="1" x14ac:dyDescent="0.3">
      <c r="A909" s="1"/>
      <c r="B909" s="1"/>
      <c r="C909" s="187"/>
      <c r="K909" s="1"/>
      <c r="L909" s="41"/>
      <c r="M909" s="42"/>
      <c r="N909" s="43"/>
      <c r="O909" s="3"/>
    </row>
    <row r="910" spans="1:15" ht="14.25" customHeight="1" x14ac:dyDescent="0.3">
      <c r="A910" s="1"/>
      <c r="B910" s="1"/>
      <c r="C910" s="187"/>
      <c r="K910" s="1"/>
      <c r="L910" s="41"/>
      <c r="M910" s="42"/>
      <c r="N910" s="43"/>
      <c r="O910" s="3"/>
    </row>
    <row r="911" spans="1:15" ht="14.25" customHeight="1" x14ac:dyDescent="0.3">
      <c r="A911" s="1"/>
      <c r="B911" s="1"/>
      <c r="C911" s="187"/>
      <c r="K911" s="1"/>
      <c r="L911" s="41"/>
      <c r="M911" s="42"/>
      <c r="N911" s="43"/>
      <c r="O911" s="3"/>
    </row>
    <row r="912" spans="1:15" ht="14.25" customHeight="1" x14ac:dyDescent="0.3">
      <c r="A912" s="1"/>
      <c r="B912" s="1"/>
      <c r="C912" s="187"/>
      <c r="K912" s="1"/>
      <c r="L912" s="41"/>
      <c r="M912" s="42"/>
      <c r="N912" s="43"/>
      <c r="O912" s="3"/>
    </row>
    <row r="913" spans="1:15" ht="14.25" customHeight="1" x14ac:dyDescent="0.3">
      <c r="A913" s="1"/>
      <c r="B913" s="1"/>
      <c r="C913" s="187"/>
      <c r="K913" s="1"/>
      <c r="L913" s="41"/>
      <c r="M913" s="42"/>
      <c r="N913" s="43"/>
      <c r="O913" s="3"/>
    </row>
    <row r="914" spans="1:15" ht="14.25" customHeight="1" x14ac:dyDescent="0.3">
      <c r="A914" s="1"/>
      <c r="B914" s="1"/>
      <c r="C914" s="187"/>
      <c r="K914" s="1"/>
      <c r="L914" s="41"/>
      <c r="M914" s="42"/>
      <c r="N914" s="43"/>
      <c r="O914" s="3"/>
    </row>
    <row r="915" spans="1:15" ht="14.25" customHeight="1" x14ac:dyDescent="0.3">
      <c r="A915" s="1"/>
      <c r="B915" s="1"/>
      <c r="C915" s="187"/>
      <c r="K915" s="1"/>
      <c r="L915" s="41"/>
      <c r="M915" s="42"/>
      <c r="N915" s="43"/>
      <c r="O915" s="3"/>
    </row>
    <row r="916" spans="1:15" ht="14.25" customHeight="1" x14ac:dyDescent="0.3">
      <c r="A916" s="1"/>
      <c r="B916" s="1"/>
      <c r="C916" s="187"/>
      <c r="K916" s="1"/>
      <c r="L916" s="41"/>
      <c r="M916" s="42"/>
      <c r="N916" s="43"/>
      <c r="O916" s="3"/>
    </row>
    <row r="917" spans="1:15" ht="14.25" customHeight="1" x14ac:dyDescent="0.3">
      <c r="A917" s="1"/>
      <c r="B917" s="1"/>
      <c r="C917" s="187"/>
      <c r="K917" s="1"/>
      <c r="L917" s="41"/>
      <c r="M917" s="42"/>
      <c r="N917" s="43"/>
      <c r="O917" s="3"/>
    </row>
    <row r="918" spans="1:15" ht="14.25" customHeight="1" x14ac:dyDescent="0.3">
      <c r="A918" s="1"/>
      <c r="B918" s="1"/>
      <c r="C918" s="187"/>
      <c r="K918" s="1"/>
      <c r="L918" s="41"/>
      <c r="M918" s="42"/>
      <c r="N918" s="43"/>
      <c r="O918" s="3"/>
    </row>
    <row r="919" spans="1:15" ht="14.25" customHeight="1" x14ac:dyDescent="0.3">
      <c r="A919" s="1"/>
      <c r="B919" s="1"/>
      <c r="C919" s="187"/>
      <c r="K919" s="1"/>
      <c r="L919" s="41"/>
      <c r="M919" s="42"/>
      <c r="N919" s="43"/>
      <c r="O919" s="3"/>
    </row>
    <row r="920" spans="1:15" ht="14.25" customHeight="1" x14ac:dyDescent="0.3">
      <c r="A920" s="1"/>
      <c r="B920" s="1"/>
      <c r="C920" s="187"/>
      <c r="K920" s="1"/>
      <c r="L920" s="41"/>
      <c r="M920" s="42"/>
      <c r="N920" s="43"/>
      <c r="O920" s="3"/>
    </row>
    <row r="921" spans="1:15" ht="14.25" customHeight="1" x14ac:dyDescent="0.3">
      <c r="A921" s="1"/>
      <c r="B921" s="1"/>
      <c r="C921" s="187"/>
      <c r="K921" s="1"/>
      <c r="L921" s="41"/>
      <c r="M921" s="42"/>
      <c r="N921" s="43"/>
      <c r="O921" s="3"/>
    </row>
    <row r="922" spans="1:15" ht="14.25" customHeight="1" x14ac:dyDescent="0.3">
      <c r="A922" s="1"/>
      <c r="B922" s="1"/>
      <c r="C922" s="187"/>
      <c r="K922" s="1"/>
      <c r="L922" s="41"/>
      <c r="M922" s="42"/>
      <c r="N922" s="43"/>
      <c r="O922" s="3"/>
    </row>
    <row r="923" spans="1:15" ht="14.25" customHeight="1" x14ac:dyDescent="0.3">
      <c r="A923" s="1"/>
      <c r="B923" s="1"/>
      <c r="C923" s="187"/>
      <c r="K923" s="1"/>
      <c r="L923" s="41"/>
      <c r="M923" s="42"/>
      <c r="N923" s="43"/>
      <c r="O923" s="3"/>
    </row>
    <row r="924" spans="1:15" ht="14.25" customHeight="1" x14ac:dyDescent="0.3">
      <c r="A924" s="1"/>
      <c r="B924" s="1"/>
      <c r="C924" s="187"/>
      <c r="K924" s="1"/>
      <c r="L924" s="41"/>
      <c r="M924" s="42"/>
      <c r="N924" s="43"/>
      <c r="O924" s="3"/>
    </row>
    <row r="925" spans="1:15" ht="14.25" customHeight="1" x14ac:dyDescent="0.3">
      <c r="A925" s="1"/>
      <c r="B925" s="1"/>
      <c r="C925" s="187"/>
      <c r="K925" s="1"/>
      <c r="L925" s="41"/>
      <c r="M925" s="42"/>
      <c r="N925" s="43"/>
      <c r="O925" s="3"/>
    </row>
    <row r="926" spans="1:15" ht="14.25" customHeight="1" x14ac:dyDescent="0.3">
      <c r="A926" s="1"/>
      <c r="B926" s="1"/>
      <c r="C926" s="187"/>
      <c r="K926" s="1"/>
      <c r="L926" s="41"/>
      <c r="M926" s="42"/>
      <c r="N926" s="43"/>
      <c r="O926" s="3"/>
    </row>
    <row r="927" spans="1:15" ht="14.25" customHeight="1" x14ac:dyDescent="0.3">
      <c r="A927" s="1"/>
      <c r="B927" s="1"/>
      <c r="C927" s="187"/>
      <c r="K927" s="1"/>
      <c r="L927" s="41"/>
      <c r="M927" s="42"/>
      <c r="N927" s="43"/>
      <c r="O927" s="3"/>
    </row>
    <row r="928" spans="1:15" ht="14.25" customHeight="1" x14ac:dyDescent="0.3">
      <c r="A928" s="1"/>
      <c r="B928" s="1"/>
      <c r="C928" s="187"/>
      <c r="K928" s="1"/>
      <c r="L928" s="41"/>
      <c r="M928" s="42"/>
      <c r="N928" s="43"/>
      <c r="O928" s="3"/>
    </row>
    <row r="929" spans="1:15" ht="14.25" customHeight="1" x14ac:dyDescent="0.3">
      <c r="A929" s="1"/>
      <c r="B929" s="1"/>
      <c r="C929" s="187"/>
      <c r="K929" s="1"/>
      <c r="L929" s="41"/>
      <c r="M929" s="42"/>
      <c r="N929" s="43"/>
      <c r="O929" s="3"/>
    </row>
    <row r="930" spans="1:15" ht="14.25" customHeight="1" x14ac:dyDescent="0.3">
      <c r="A930" s="1"/>
      <c r="B930" s="1"/>
      <c r="C930" s="187"/>
      <c r="K930" s="1"/>
      <c r="L930" s="41"/>
      <c r="M930" s="42"/>
      <c r="N930" s="43"/>
      <c r="O930" s="3"/>
    </row>
    <row r="931" spans="1:15" ht="14.25" customHeight="1" x14ac:dyDescent="0.3">
      <c r="A931" s="1"/>
      <c r="B931" s="1"/>
      <c r="C931" s="187"/>
      <c r="K931" s="1"/>
      <c r="L931" s="41"/>
      <c r="M931" s="42"/>
      <c r="N931" s="43"/>
      <c r="O931" s="3"/>
    </row>
    <row r="932" spans="1:15" ht="14.25" customHeight="1" x14ac:dyDescent="0.3">
      <c r="A932" s="1"/>
      <c r="B932" s="1"/>
      <c r="C932" s="187"/>
      <c r="K932" s="1"/>
      <c r="L932" s="41"/>
      <c r="M932" s="42"/>
      <c r="N932" s="43"/>
      <c r="O932" s="3"/>
    </row>
    <row r="933" spans="1:15" ht="14.25" customHeight="1" x14ac:dyDescent="0.3">
      <c r="A933" s="1"/>
      <c r="B933" s="1"/>
      <c r="C933" s="187"/>
      <c r="K933" s="1"/>
      <c r="L933" s="41"/>
      <c r="M933" s="42"/>
      <c r="N933" s="43"/>
      <c r="O933" s="3"/>
    </row>
    <row r="934" spans="1:15" ht="14.25" customHeight="1" x14ac:dyDescent="0.3">
      <c r="A934" s="1"/>
      <c r="B934" s="1"/>
      <c r="C934" s="187"/>
      <c r="K934" s="1"/>
      <c r="L934" s="41"/>
      <c r="M934" s="42"/>
      <c r="N934" s="43"/>
      <c r="O934" s="3"/>
    </row>
    <row r="935" spans="1:15" ht="14.25" customHeight="1" x14ac:dyDescent="0.3">
      <c r="A935" s="1"/>
      <c r="B935" s="1"/>
      <c r="C935" s="187"/>
      <c r="K935" s="1"/>
      <c r="L935" s="41"/>
      <c r="M935" s="42"/>
      <c r="N935" s="43"/>
      <c r="O935" s="3"/>
    </row>
    <row r="936" spans="1:15" ht="14.25" customHeight="1" x14ac:dyDescent="0.3">
      <c r="A936" s="1"/>
      <c r="B936" s="1"/>
      <c r="C936" s="187"/>
      <c r="K936" s="1"/>
      <c r="L936" s="41"/>
      <c r="M936" s="42"/>
      <c r="N936" s="43"/>
      <c r="O936" s="3"/>
    </row>
    <row r="937" spans="1:15" ht="14.25" customHeight="1" x14ac:dyDescent="0.3">
      <c r="A937" s="1"/>
      <c r="B937" s="1"/>
      <c r="C937" s="187"/>
      <c r="K937" s="1"/>
      <c r="L937" s="41"/>
      <c r="M937" s="42"/>
      <c r="N937" s="43"/>
      <c r="O937" s="3"/>
    </row>
    <row r="938" spans="1:15" ht="14.25" customHeight="1" x14ac:dyDescent="0.3">
      <c r="A938" s="1"/>
      <c r="B938" s="1"/>
      <c r="C938" s="187"/>
      <c r="K938" s="1"/>
      <c r="L938" s="41"/>
      <c r="M938" s="42"/>
      <c r="N938" s="43"/>
      <c r="O938" s="3"/>
    </row>
    <row r="939" spans="1:15" ht="14.25" customHeight="1" x14ac:dyDescent="0.3">
      <c r="A939" s="1"/>
      <c r="B939" s="1"/>
      <c r="C939" s="187"/>
      <c r="K939" s="1"/>
      <c r="L939" s="41"/>
      <c r="M939" s="42"/>
      <c r="N939" s="43"/>
      <c r="O939" s="3"/>
    </row>
    <row r="940" spans="1:15" ht="14.25" customHeight="1" x14ac:dyDescent="0.3">
      <c r="A940" s="1"/>
      <c r="B940" s="1"/>
      <c r="C940" s="187"/>
      <c r="K940" s="1"/>
      <c r="L940" s="41"/>
      <c r="M940" s="42"/>
      <c r="N940" s="43"/>
      <c r="O940" s="3"/>
    </row>
    <row r="941" spans="1:15" ht="14.25" customHeight="1" x14ac:dyDescent="0.3">
      <c r="A941" s="1"/>
      <c r="B941" s="1"/>
      <c r="C941" s="187"/>
      <c r="K941" s="1"/>
      <c r="L941" s="41"/>
      <c r="M941" s="42"/>
      <c r="N941" s="43"/>
      <c r="O941" s="3"/>
    </row>
    <row r="942" spans="1:15" ht="14.25" customHeight="1" x14ac:dyDescent="0.3">
      <c r="A942" s="1"/>
      <c r="B942" s="1"/>
      <c r="C942" s="187"/>
      <c r="K942" s="1"/>
      <c r="L942" s="41"/>
      <c r="M942" s="42"/>
      <c r="N942" s="43"/>
      <c r="O942" s="3"/>
    </row>
    <row r="943" spans="1:15" ht="14.25" customHeight="1" x14ac:dyDescent="0.3">
      <c r="A943" s="1"/>
      <c r="B943" s="1"/>
      <c r="C943" s="187"/>
      <c r="K943" s="1"/>
      <c r="L943" s="41"/>
      <c r="M943" s="42"/>
      <c r="N943" s="43"/>
      <c r="O943" s="3"/>
    </row>
    <row r="944" spans="1:15" ht="14.25" customHeight="1" x14ac:dyDescent="0.3">
      <c r="A944" s="1"/>
      <c r="B944" s="1"/>
      <c r="C944" s="187"/>
      <c r="K944" s="1"/>
      <c r="L944" s="41"/>
      <c r="M944" s="42"/>
      <c r="N944" s="43"/>
      <c r="O944" s="3"/>
    </row>
    <row r="945" spans="1:15" ht="14.25" customHeight="1" x14ac:dyDescent="0.3">
      <c r="A945" s="1"/>
      <c r="B945" s="1"/>
      <c r="C945" s="187"/>
      <c r="K945" s="1"/>
      <c r="L945" s="41"/>
      <c r="M945" s="42"/>
      <c r="N945" s="43"/>
      <c r="O945" s="3"/>
    </row>
    <row r="946" spans="1:15" ht="14.25" customHeight="1" x14ac:dyDescent="0.3">
      <c r="A946" s="1"/>
      <c r="B946" s="1"/>
      <c r="C946" s="187"/>
      <c r="K946" s="1"/>
      <c r="L946" s="41"/>
      <c r="M946" s="42"/>
      <c r="N946" s="43"/>
      <c r="O946" s="3"/>
    </row>
    <row r="947" spans="1:15" ht="14.25" customHeight="1" x14ac:dyDescent="0.3">
      <c r="A947" s="1"/>
      <c r="B947" s="1"/>
      <c r="C947" s="187"/>
      <c r="K947" s="1"/>
      <c r="L947" s="41"/>
      <c r="M947" s="42"/>
      <c r="N947" s="43"/>
      <c r="O947" s="3"/>
    </row>
    <row r="948" spans="1:15" ht="14.25" customHeight="1" x14ac:dyDescent="0.3">
      <c r="A948" s="1"/>
      <c r="B948" s="1"/>
      <c r="C948" s="187"/>
      <c r="K948" s="1"/>
      <c r="L948" s="41"/>
      <c r="M948" s="42"/>
      <c r="N948" s="43"/>
      <c r="O948" s="3"/>
    </row>
    <row r="949" spans="1:15" ht="14.25" customHeight="1" x14ac:dyDescent="0.3">
      <c r="A949" s="1"/>
      <c r="B949" s="1"/>
      <c r="C949" s="187"/>
      <c r="K949" s="1"/>
      <c r="L949" s="41"/>
      <c r="M949" s="42"/>
      <c r="N949" s="43"/>
      <c r="O949" s="3"/>
    </row>
    <row r="950" spans="1:15" ht="14.25" customHeight="1" x14ac:dyDescent="0.3">
      <c r="A950" s="1"/>
      <c r="B950" s="1"/>
      <c r="C950" s="187"/>
      <c r="K950" s="1"/>
      <c r="L950" s="41"/>
      <c r="M950" s="42"/>
      <c r="N950" s="43"/>
      <c r="O950" s="3"/>
    </row>
    <row r="951" spans="1:15" ht="14.25" customHeight="1" x14ac:dyDescent="0.3">
      <c r="A951" s="1"/>
      <c r="B951" s="1"/>
      <c r="C951" s="187"/>
      <c r="K951" s="1"/>
      <c r="L951" s="41"/>
      <c r="M951" s="42"/>
      <c r="N951" s="43"/>
      <c r="O951" s="3"/>
    </row>
    <row r="952" spans="1:15" ht="14.25" customHeight="1" x14ac:dyDescent="0.3">
      <c r="A952" s="1"/>
      <c r="B952" s="1"/>
      <c r="C952" s="187"/>
      <c r="K952" s="1"/>
      <c r="L952" s="41"/>
      <c r="M952" s="42"/>
      <c r="N952" s="43"/>
      <c r="O952" s="3"/>
    </row>
    <row r="953" spans="1:15" ht="14.25" customHeight="1" x14ac:dyDescent="0.3">
      <c r="A953" s="1"/>
      <c r="B953" s="1"/>
      <c r="C953" s="187"/>
      <c r="K953" s="1"/>
      <c r="L953" s="41"/>
      <c r="M953" s="42"/>
      <c r="N953" s="43"/>
      <c r="O953" s="3"/>
    </row>
    <row r="954" spans="1:15" ht="14.25" customHeight="1" x14ac:dyDescent="0.3">
      <c r="A954" s="1"/>
      <c r="B954" s="1"/>
      <c r="C954" s="187"/>
      <c r="K954" s="1"/>
      <c r="L954" s="41"/>
      <c r="M954" s="42"/>
      <c r="N954" s="43"/>
      <c r="O954" s="3"/>
    </row>
    <row r="955" spans="1:15" ht="14.25" customHeight="1" x14ac:dyDescent="0.3">
      <c r="A955" s="1"/>
      <c r="B955" s="1"/>
      <c r="C955" s="187"/>
      <c r="K955" s="1"/>
      <c r="L955" s="41"/>
      <c r="M955" s="42"/>
      <c r="N955" s="43"/>
      <c r="O955" s="3"/>
    </row>
    <row r="956" spans="1:15" ht="14.25" customHeight="1" x14ac:dyDescent="0.3">
      <c r="A956" s="1"/>
      <c r="B956" s="1"/>
      <c r="C956" s="187"/>
      <c r="K956" s="1"/>
      <c r="L956" s="41"/>
      <c r="M956" s="42"/>
      <c r="N956" s="43"/>
      <c r="O956" s="3"/>
    </row>
    <row r="957" spans="1:15" ht="14.25" customHeight="1" x14ac:dyDescent="0.3">
      <c r="A957" s="1"/>
      <c r="B957" s="1"/>
      <c r="C957" s="187"/>
      <c r="K957" s="1"/>
      <c r="L957" s="41"/>
      <c r="M957" s="42"/>
      <c r="N957" s="43"/>
      <c r="O957" s="3"/>
    </row>
    <row r="958" spans="1:15" ht="14.25" customHeight="1" x14ac:dyDescent="0.3">
      <c r="A958" s="1"/>
      <c r="B958" s="1"/>
      <c r="C958" s="187"/>
      <c r="K958" s="1"/>
      <c r="L958" s="41"/>
      <c r="M958" s="42"/>
      <c r="N958" s="43"/>
      <c r="O958" s="3"/>
    </row>
    <row r="959" spans="1:15" ht="14.25" customHeight="1" x14ac:dyDescent="0.3">
      <c r="A959" s="1"/>
      <c r="B959" s="1"/>
      <c r="C959" s="187"/>
      <c r="K959" s="1"/>
      <c r="L959" s="41"/>
      <c r="M959" s="42"/>
      <c r="N959" s="43"/>
      <c r="O959" s="3"/>
    </row>
    <row r="960" spans="1:15" ht="14.25" customHeight="1" x14ac:dyDescent="0.3">
      <c r="A960" s="1"/>
      <c r="B960" s="1"/>
      <c r="C960" s="187"/>
      <c r="K960" s="1"/>
      <c r="L960" s="41"/>
      <c r="M960" s="42"/>
      <c r="N960" s="43"/>
      <c r="O960" s="3"/>
    </row>
    <row r="961" spans="1:15" ht="14.25" customHeight="1" x14ac:dyDescent="0.3">
      <c r="A961" s="1"/>
      <c r="B961" s="1"/>
      <c r="C961" s="187"/>
      <c r="K961" s="1"/>
      <c r="L961" s="41"/>
      <c r="M961" s="42"/>
      <c r="N961" s="43"/>
      <c r="O961" s="3"/>
    </row>
    <row r="962" spans="1:15" ht="14.25" customHeight="1" x14ac:dyDescent="0.3">
      <c r="A962" s="1"/>
      <c r="B962" s="1"/>
      <c r="C962" s="187"/>
      <c r="K962" s="1"/>
      <c r="L962" s="41"/>
      <c r="M962" s="42"/>
      <c r="N962" s="43"/>
      <c r="O962" s="3"/>
    </row>
    <row r="963" spans="1:15" ht="14.25" customHeight="1" x14ac:dyDescent="0.3">
      <c r="A963" s="1"/>
      <c r="B963" s="1"/>
      <c r="C963" s="187"/>
      <c r="K963" s="1"/>
      <c r="L963" s="41"/>
      <c r="M963" s="42"/>
      <c r="N963" s="43"/>
      <c r="O963" s="3"/>
    </row>
    <row r="964" spans="1:15" ht="14.25" customHeight="1" x14ac:dyDescent="0.3">
      <c r="A964" s="1"/>
      <c r="B964" s="1"/>
      <c r="C964" s="187"/>
      <c r="K964" s="1"/>
      <c r="L964" s="41"/>
      <c r="M964" s="42"/>
      <c r="N964" s="43"/>
      <c r="O964" s="3"/>
    </row>
    <row r="965" spans="1:15" ht="14.25" customHeight="1" x14ac:dyDescent="0.3">
      <c r="A965" s="1"/>
      <c r="B965" s="1"/>
      <c r="C965" s="187"/>
      <c r="K965" s="1"/>
      <c r="L965" s="41"/>
      <c r="M965" s="42"/>
      <c r="N965" s="43"/>
      <c r="O965" s="3"/>
    </row>
    <row r="966" spans="1:15" ht="14.25" customHeight="1" x14ac:dyDescent="0.3">
      <c r="A966" s="1"/>
      <c r="B966" s="1"/>
      <c r="C966" s="187"/>
      <c r="K966" s="1"/>
      <c r="L966" s="41"/>
      <c r="M966" s="42"/>
      <c r="N966" s="43"/>
      <c r="O966" s="3"/>
    </row>
    <row r="967" spans="1:15" ht="14.25" customHeight="1" x14ac:dyDescent="0.3">
      <c r="A967" s="1"/>
      <c r="B967" s="1"/>
      <c r="C967" s="187"/>
      <c r="K967" s="1"/>
      <c r="L967" s="41"/>
      <c r="M967" s="42"/>
      <c r="N967" s="43"/>
      <c r="O967" s="3"/>
    </row>
    <row r="968" spans="1:15" ht="14.25" customHeight="1" x14ac:dyDescent="0.3">
      <c r="A968" s="1"/>
      <c r="B968" s="1"/>
      <c r="C968" s="187"/>
      <c r="K968" s="1"/>
      <c r="L968" s="41"/>
      <c r="M968" s="42"/>
      <c r="N968" s="43"/>
      <c r="O968" s="3"/>
    </row>
    <row r="969" spans="1:15" ht="14.25" customHeight="1" x14ac:dyDescent="0.3">
      <c r="A969" s="1"/>
      <c r="B969" s="1"/>
      <c r="C969" s="187"/>
      <c r="K969" s="1"/>
      <c r="L969" s="41"/>
      <c r="M969" s="42"/>
      <c r="N969" s="43"/>
      <c r="O969" s="3"/>
    </row>
    <row r="970" spans="1:15" ht="14.25" customHeight="1" x14ac:dyDescent="0.3">
      <c r="A970" s="1"/>
      <c r="B970" s="1"/>
      <c r="C970" s="187"/>
      <c r="K970" s="1"/>
      <c r="L970" s="41"/>
      <c r="M970" s="42"/>
      <c r="N970" s="43"/>
      <c r="O970" s="3"/>
    </row>
    <row r="971" spans="1:15" ht="14.25" customHeight="1" x14ac:dyDescent="0.3">
      <c r="A971" s="1"/>
      <c r="B971" s="1"/>
      <c r="C971" s="187"/>
      <c r="K971" s="1"/>
      <c r="L971" s="41"/>
      <c r="M971" s="42"/>
      <c r="N971" s="43"/>
      <c r="O971" s="3"/>
    </row>
    <row r="972" spans="1:15" ht="14.25" customHeight="1" x14ac:dyDescent="0.3">
      <c r="A972" s="1"/>
      <c r="B972" s="1"/>
      <c r="C972" s="187"/>
      <c r="K972" s="1"/>
      <c r="L972" s="41"/>
      <c r="M972" s="42"/>
      <c r="N972" s="43"/>
      <c r="O972" s="3"/>
    </row>
    <row r="973" spans="1:15" ht="14.25" customHeight="1" x14ac:dyDescent="0.3">
      <c r="A973" s="1"/>
      <c r="B973" s="1"/>
      <c r="C973" s="187"/>
      <c r="K973" s="1"/>
      <c r="L973" s="41"/>
      <c r="M973" s="42"/>
      <c r="N973" s="43"/>
      <c r="O973" s="3"/>
    </row>
    <row r="974" spans="1:15" ht="14.25" customHeight="1" x14ac:dyDescent="0.3">
      <c r="A974" s="1"/>
      <c r="B974" s="1"/>
      <c r="C974" s="187"/>
      <c r="K974" s="1"/>
      <c r="L974" s="41"/>
      <c r="M974" s="42"/>
      <c r="N974" s="43"/>
      <c r="O974" s="3"/>
    </row>
    <row r="975" spans="1:15" ht="14.25" customHeight="1" x14ac:dyDescent="0.3">
      <c r="A975" s="1"/>
      <c r="B975" s="1"/>
      <c r="C975" s="187"/>
      <c r="K975" s="1"/>
      <c r="L975" s="41"/>
      <c r="M975" s="42"/>
      <c r="N975" s="43"/>
      <c r="O975" s="3"/>
    </row>
    <row r="976" spans="1:15" ht="14.25" customHeight="1" x14ac:dyDescent="0.3">
      <c r="A976" s="1"/>
      <c r="B976" s="1"/>
      <c r="C976" s="187"/>
      <c r="K976" s="1"/>
      <c r="L976" s="41"/>
      <c r="M976" s="42"/>
      <c r="N976" s="43"/>
      <c r="O976" s="3"/>
    </row>
    <row r="977" spans="1:15" ht="14.25" customHeight="1" x14ac:dyDescent="0.3">
      <c r="A977" s="1"/>
      <c r="B977" s="1"/>
      <c r="C977" s="187"/>
      <c r="K977" s="1"/>
      <c r="L977" s="41"/>
      <c r="M977" s="42"/>
      <c r="N977" s="43"/>
      <c r="O977" s="3"/>
    </row>
    <row r="978" spans="1:15" ht="14.25" customHeight="1" x14ac:dyDescent="0.3">
      <c r="A978" s="1"/>
      <c r="B978" s="1"/>
      <c r="C978" s="187"/>
      <c r="K978" s="1"/>
      <c r="L978" s="41"/>
      <c r="M978" s="42"/>
      <c r="N978" s="43"/>
      <c r="O978" s="3"/>
    </row>
    <row r="979" spans="1:15" ht="14.25" customHeight="1" x14ac:dyDescent="0.3">
      <c r="A979" s="1"/>
      <c r="B979" s="1"/>
      <c r="C979" s="187"/>
      <c r="K979" s="1"/>
      <c r="L979" s="41"/>
      <c r="M979" s="42"/>
      <c r="N979" s="43"/>
      <c r="O979" s="3"/>
    </row>
    <row r="980" spans="1:15" ht="14.25" customHeight="1" x14ac:dyDescent="0.3">
      <c r="A980" s="1"/>
      <c r="B980" s="1"/>
      <c r="C980" s="187"/>
      <c r="K980" s="1"/>
      <c r="L980" s="41"/>
      <c r="M980" s="42"/>
      <c r="N980" s="43"/>
      <c r="O980" s="3"/>
    </row>
    <row r="981" spans="1:15" ht="14.25" customHeight="1" x14ac:dyDescent="0.3">
      <c r="A981" s="1"/>
      <c r="B981" s="1"/>
      <c r="C981" s="187"/>
      <c r="K981" s="1"/>
      <c r="L981" s="41"/>
      <c r="M981" s="42"/>
      <c r="N981" s="43"/>
      <c r="O981" s="3"/>
    </row>
    <row r="982" spans="1:15" ht="14.25" customHeight="1" x14ac:dyDescent="0.3">
      <c r="A982" s="1"/>
      <c r="B982" s="1"/>
      <c r="C982" s="187"/>
      <c r="K982" s="1"/>
      <c r="L982" s="41"/>
      <c r="M982" s="42"/>
      <c r="N982" s="43"/>
      <c r="O982" s="3"/>
    </row>
    <row r="983" spans="1:15" ht="14.25" customHeight="1" x14ac:dyDescent="0.3">
      <c r="A983" s="1"/>
      <c r="B983" s="1"/>
      <c r="C983" s="187"/>
      <c r="K983" s="1"/>
      <c r="L983" s="41"/>
      <c r="M983" s="42"/>
      <c r="N983" s="43"/>
      <c r="O983" s="3"/>
    </row>
    <row r="984" spans="1:15" ht="14.25" customHeight="1" x14ac:dyDescent="0.3">
      <c r="A984" s="1"/>
      <c r="B984" s="1"/>
      <c r="C984" s="187"/>
      <c r="K984" s="1"/>
      <c r="L984" s="41"/>
      <c r="M984" s="42"/>
      <c r="N984" s="43"/>
      <c r="O984" s="3"/>
    </row>
    <row r="985" spans="1:15" ht="14.25" customHeight="1" x14ac:dyDescent="0.3">
      <c r="A985" s="1"/>
      <c r="B985" s="1"/>
      <c r="C985" s="187"/>
      <c r="K985" s="1"/>
      <c r="L985" s="41"/>
      <c r="M985" s="42"/>
      <c r="N985" s="43"/>
      <c r="O985" s="3"/>
    </row>
    <row r="986" spans="1:15" ht="14.25" customHeight="1" x14ac:dyDescent="0.3">
      <c r="A986" s="1"/>
      <c r="B986" s="1"/>
      <c r="C986" s="187"/>
      <c r="K986" s="1"/>
      <c r="L986" s="41"/>
      <c r="M986" s="42"/>
      <c r="N986" s="43"/>
      <c r="O986" s="3"/>
    </row>
    <row r="987" spans="1:15" ht="14.25" customHeight="1" x14ac:dyDescent="0.3">
      <c r="A987" s="1"/>
      <c r="B987" s="1"/>
      <c r="C987" s="187"/>
      <c r="K987" s="1"/>
      <c r="L987" s="41"/>
      <c r="M987" s="42"/>
      <c r="N987" s="43"/>
      <c r="O987" s="3"/>
    </row>
    <row r="988" spans="1:15" ht="14.25" customHeight="1" x14ac:dyDescent="0.3">
      <c r="A988" s="1"/>
      <c r="B988" s="1"/>
      <c r="C988" s="187"/>
      <c r="K988" s="1"/>
      <c r="L988" s="41"/>
      <c r="M988" s="42"/>
      <c r="N988" s="43"/>
      <c r="O988" s="3"/>
    </row>
    <row r="989" spans="1:15" ht="14.25" customHeight="1" x14ac:dyDescent="0.3">
      <c r="A989" s="1"/>
      <c r="B989" s="1"/>
      <c r="C989" s="187"/>
      <c r="K989" s="1"/>
      <c r="L989" s="41"/>
      <c r="M989" s="42"/>
      <c r="N989" s="43"/>
      <c r="O989" s="3"/>
    </row>
    <row r="990" spans="1:15" ht="14.25" customHeight="1" x14ac:dyDescent="0.3">
      <c r="A990" s="1"/>
      <c r="B990" s="1"/>
      <c r="C990" s="187"/>
      <c r="K990" s="1"/>
      <c r="L990" s="41"/>
      <c r="M990" s="42"/>
      <c r="N990" s="43"/>
      <c r="O990" s="3"/>
    </row>
    <row r="991" spans="1:15" ht="14.25" customHeight="1" x14ac:dyDescent="0.3">
      <c r="A991" s="1"/>
      <c r="B991" s="1"/>
      <c r="C991" s="187"/>
      <c r="K991" s="1"/>
      <c r="L991" s="41"/>
      <c r="M991" s="42"/>
      <c r="N991" s="43"/>
      <c r="O991" s="3"/>
    </row>
    <row r="992" spans="1:15" ht="14.25" customHeight="1" x14ac:dyDescent="0.3">
      <c r="A992" s="1"/>
      <c r="B992" s="1"/>
      <c r="C992" s="187"/>
      <c r="K992" s="1"/>
      <c r="L992" s="41"/>
      <c r="M992" s="42"/>
      <c r="N992" s="43"/>
      <c r="O992" s="3"/>
    </row>
    <row r="993" spans="1:15" ht="14.25" customHeight="1" x14ac:dyDescent="0.3">
      <c r="A993" s="1"/>
      <c r="B993" s="1"/>
      <c r="C993" s="187"/>
      <c r="K993" s="1"/>
      <c r="L993" s="41"/>
      <c r="M993" s="42"/>
      <c r="N993" s="43"/>
      <c r="O993" s="3"/>
    </row>
    <row r="994" spans="1:15" ht="14.25" customHeight="1" x14ac:dyDescent="0.3">
      <c r="A994" s="1"/>
      <c r="B994" s="1"/>
      <c r="C994" s="187"/>
      <c r="K994" s="1"/>
      <c r="L994" s="41"/>
      <c r="M994" s="42"/>
      <c r="N994" s="43"/>
      <c r="O994" s="3"/>
    </row>
    <row r="995" spans="1:15" ht="14.25" customHeight="1" x14ac:dyDescent="0.3">
      <c r="A995" s="1"/>
      <c r="B995" s="1"/>
      <c r="C995" s="187"/>
      <c r="K995" s="1"/>
      <c r="L995" s="41"/>
      <c r="M995" s="42"/>
      <c r="N995" s="43"/>
      <c r="O995" s="3"/>
    </row>
    <row r="996" spans="1:15" ht="14.25" customHeight="1" x14ac:dyDescent="0.3">
      <c r="A996" s="1"/>
      <c r="B996" s="1"/>
      <c r="C996" s="187"/>
      <c r="K996" s="1"/>
      <c r="L996" s="41"/>
      <c r="M996" s="42"/>
      <c r="N996" s="43"/>
      <c r="O996" s="3"/>
    </row>
    <row r="997" spans="1:15" ht="14.25" customHeight="1" x14ac:dyDescent="0.3">
      <c r="A997" s="1"/>
      <c r="B997" s="1"/>
      <c r="C997" s="187"/>
      <c r="K997" s="1"/>
      <c r="L997" s="41"/>
      <c r="M997" s="42"/>
      <c r="N997" s="43"/>
      <c r="O997" s="3"/>
    </row>
    <row r="998" spans="1:15" ht="14.25" customHeight="1" x14ac:dyDescent="0.3">
      <c r="A998" s="1"/>
      <c r="B998" s="1"/>
      <c r="C998" s="187"/>
      <c r="K998" s="1"/>
      <c r="L998" s="41"/>
      <c r="M998" s="42"/>
      <c r="N998" s="43"/>
      <c r="O998" s="3"/>
    </row>
    <row r="999" spans="1:15" ht="14.25" customHeight="1" x14ac:dyDescent="0.3">
      <c r="A999" s="1"/>
      <c r="B999" s="1"/>
      <c r="C999" s="187"/>
      <c r="K999" s="1"/>
      <c r="L999" s="41"/>
      <c r="M999" s="42"/>
      <c r="N999" s="43"/>
      <c r="O999" s="3"/>
    </row>
    <row r="1000" spans="1:15" ht="14.25" customHeight="1" x14ac:dyDescent="0.3">
      <c r="A1000" s="1"/>
      <c r="B1000" s="1"/>
      <c r="C1000" s="187"/>
      <c r="K1000" s="1"/>
      <c r="L1000" s="41"/>
      <c r="M1000" s="42"/>
      <c r="N1000" s="43"/>
      <c r="O1000" s="3"/>
    </row>
    <row r="1001" spans="1:15" ht="14.25" customHeight="1" x14ac:dyDescent="0.3">
      <c r="A1001" s="1"/>
      <c r="B1001" s="1"/>
      <c r="C1001" s="187"/>
      <c r="K1001" s="1"/>
      <c r="L1001" s="41"/>
      <c r="M1001" s="42"/>
      <c r="N1001" s="43"/>
      <c r="O1001" s="3"/>
    </row>
    <row r="1002" spans="1:15" ht="14.25" customHeight="1" x14ac:dyDescent="0.3">
      <c r="A1002" s="1"/>
      <c r="B1002" s="1"/>
      <c r="C1002" s="187"/>
      <c r="K1002" s="1"/>
      <c r="L1002" s="41"/>
      <c r="M1002" s="42"/>
      <c r="N1002" s="43"/>
      <c r="O1002" s="3"/>
    </row>
    <row r="1003" spans="1:15" ht="14.25" customHeight="1" x14ac:dyDescent="0.3">
      <c r="A1003" s="1"/>
      <c r="B1003" s="1"/>
      <c r="C1003" s="187"/>
      <c r="K1003" s="1"/>
      <c r="L1003" s="41"/>
      <c r="M1003" s="42"/>
      <c r="N1003" s="43"/>
      <c r="O1003" s="3"/>
    </row>
    <row r="1004" spans="1:15" ht="14.25" customHeight="1" x14ac:dyDescent="0.3">
      <c r="A1004" s="1"/>
      <c r="B1004" s="1"/>
      <c r="C1004" s="187"/>
      <c r="K1004" s="1"/>
      <c r="L1004" s="41"/>
      <c r="M1004" s="42"/>
      <c r="N1004" s="43"/>
      <c r="O1004" s="3"/>
    </row>
    <row r="1005" spans="1:15" ht="14.25" customHeight="1" x14ac:dyDescent="0.3">
      <c r="A1005" s="1"/>
      <c r="B1005" s="1"/>
      <c r="C1005" s="187"/>
      <c r="K1005" s="1"/>
      <c r="L1005" s="41"/>
      <c r="M1005" s="42"/>
      <c r="N1005" s="43"/>
      <c r="O1005" s="3"/>
    </row>
    <row r="1006" spans="1:15" ht="14.25" customHeight="1" x14ac:dyDescent="0.3">
      <c r="A1006" s="1"/>
      <c r="B1006" s="1"/>
      <c r="C1006" s="187"/>
      <c r="K1006" s="1"/>
      <c r="L1006" s="41"/>
      <c r="M1006" s="42"/>
      <c r="N1006" s="43"/>
      <c r="O1006" s="3"/>
    </row>
    <row r="1007" spans="1:15" ht="14.25" customHeight="1" x14ac:dyDescent="0.3">
      <c r="A1007" s="1"/>
      <c r="B1007" s="1"/>
      <c r="C1007" s="187"/>
      <c r="K1007" s="1"/>
      <c r="L1007" s="41"/>
      <c r="M1007" s="42"/>
      <c r="N1007" s="43"/>
      <c r="O1007" s="3"/>
    </row>
    <row r="1008" spans="1:15" ht="14.25" customHeight="1" x14ac:dyDescent="0.3">
      <c r="A1008" s="1"/>
      <c r="B1008" s="1"/>
      <c r="C1008" s="187"/>
      <c r="K1008" s="1"/>
      <c r="L1008" s="41"/>
      <c r="M1008" s="42"/>
      <c r="N1008" s="43"/>
      <c r="O1008" s="3"/>
    </row>
    <row r="1009" spans="1:15" ht="14.25" customHeight="1" x14ac:dyDescent="0.3">
      <c r="A1009" s="1"/>
      <c r="B1009" s="1"/>
      <c r="C1009" s="187"/>
      <c r="K1009" s="1"/>
      <c r="L1009" s="41"/>
      <c r="M1009" s="42"/>
      <c r="N1009" s="43"/>
      <c r="O1009" s="3"/>
    </row>
    <row r="1010" spans="1:15" ht="14.25" customHeight="1" x14ac:dyDescent="0.3">
      <c r="A1010" s="1"/>
      <c r="B1010" s="1"/>
      <c r="C1010" s="187"/>
      <c r="K1010" s="1"/>
      <c r="L1010" s="41"/>
      <c r="M1010" s="42"/>
      <c r="N1010" s="43"/>
      <c r="O1010" s="3"/>
    </row>
    <row r="1011" spans="1:15" ht="14.25" customHeight="1" x14ac:dyDescent="0.3">
      <c r="A1011" s="1"/>
      <c r="B1011" s="1"/>
      <c r="C1011" s="187"/>
      <c r="K1011" s="1"/>
      <c r="L1011" s="41"/>
      <c r="M1011" s="42"/>
      <c r="N1011" s="43"/>
      <c r="O1011" s="3"/>
    </row>
    <row r="1012" spans="1:15" ht="14.25" customHeight="1" x14ac:dyDescent="0.3">
      <c r="A1012" s="1"/>
      <c r="B1012" s="1"/>
      <c r="C1012" s="187"/>
      <c r="K1012" s="1"/>
      <c r="L1012" s="41"/>
      <c r="M1012" s="42"/>
      <c r="N1012" s="43"/>
      <c r="O1012" s="3"/>
    </row>
    <row r="1013" spans="1:15" ht="14.25" customHeight="1" x14ac:dyDescent="0.3">
      <c r="A1013" s="1"/>
      <c r="B1013" s="1"/>
      <c r="C1013" s="187"/>
      <c r="K1013" s="1"/>
      <c r="L1013" s="41"/>
      <c r="M1013" s="42"/>
      <c r="N1013" s="43"/>
      <c r="O1013" s="3"/>
    </row>
    <row r="1014" spans="1:15" ht="14.25" customHeight="1" x14ac:dyDescent="0.3">
      <c r="A1014" s="1"/>
      <c r="B1014" s="1"/>
      <c r="C1014" s="187"/>
      <c r="K1014" s="1"/>
      <c r="L1014" s="41"/>
      <c r="M1014" s="42"/>
      <c r="N1014" s="43"/>
      <c r="O1014" s="3"/>
    </row>
    <row r="1015" spans="1:15" ht="14.25" customHeight="1" x14ac:dyDescent="0.3">
      <c r="A1015" s="1"/>
      <c r="B1015" s="1"/>
      <c r="C1015" s="187"/>
      <c r="K1015" s="1"/>
      <c r="L1015" s="41"/>
      <c r="M1015" s="42"/>
      <c r="N1015" s="43"/>
      <c r="O1015" s="3"/>
    </row>
    <row r="1016" spans="1:15" ht="14.25" customHeight="1" x14ac:dyDescent="0.3">
      <c r="A1016" s="1"/>
      <c r="B1016" s="1"/>
      <c r="C1016" s="187"/>
      <c r="K1016" s="1"/>
      <c r="L1016" s="41"/>
      <c r="M1016" s="42"/>
      <c r="N1016" s="43"/>
      <c r="O1016" s="3"/>
    </row>
    <row r="1017" spans="1:15" ht="14.25" customHeight="1" x14ac:dyDescent="0.3">
      <c r="A1017" s="1"/>
      <c r="B1017" s="1"/>
      <c r="C1017" s="187"/>
      <c r="K1017" s="1"/>
      <c r="L1017" s="41"/>
      <c r="M1017" s="42"/>
      <c r="N1017" s="43"/>
      <c r="O1017" s="3"/>
    </row>
    <row r="1018" spans="1:15" ht="14.25" customHeight="1" x14ac:dyDescent="0.3">
      <c r="A1018" s="1"/>
      <c r="B1018" s="1"/>
      <c r="C1018" s="187"/>
      <c r="K1018" s="1"/>
      <c r="L1018" s="41"/>
      <c r="M1018" s="42"/>
      <c r="N1018" s="43"/>
      <c r="O1018" s="3"/>
    </row>
    <row r="1019" spans="1:15" ht="14.25" customHeight="1" x14ac:dyDescent="0.3">
      <c r="A1019" s="1"/>
      <c r="B1019" s="1"/>
      <c r="C1019" s="187"/>
      <c r="K1019" s="1"/>
      <c r="L1019" s="41"/>
      <c r="M1019" s="42"/>
      <c r="N1019" s="43"/>
      <c r="O1019" s="3"/>
    </row>
    <row r="1020" spans="1:15" ht="14.25" customHeight="1" x14ac:dyDescent="0.3">
      <c r="A1020" s="1"/>
      <c r="B1020" s="1"/>
      <c r="C1020" s="187"/>
      <c r="K1020" s="1"/>
      <c r="L1020" s="41"/>
      <c r="M1020" s="42"/>
      <c r="N1020" s="43"/>
      <c r="O1020" s="3"/>
    </row>
    <row r="1021" spans="1:15" ht="14.25" customHeight="1" x14ac:dyDescent="0.3">
      <c r="A1021" s="1"/>
      <c r="B1021" s="1"/>
      <c r="C1021" s="187"/>
      <c r="K1021" s="1"/>
      <c r="L1021" s="41"/>
      <c r="M1021" s="42"/>
      <c r="N1021" s="43"/>
      <c r="O1021" s="3"/>
    </row>
    <row r="1022" spans="1:15" ht="14.25" customHeight="1" x14ac:dyDescent="0.3">
      <c r="A1022" s="1"/>
      <c r="B1022" s="1"/>
      <c r="C1022" s="187"/>
      <c r="K1022" s="1"/>
      <c r="L1022" s="41"/>
      <c r="M1022" s="42"/>
      <c r="N1022" s="43"/>
      <c r="O1022" s="3"/>
    </row>
    <row r="1023" spans="1:15" ht="14.25" customHeight="1" x14ac:dyDescent="0.3">
      <c r="A1023" s="1"/>
      <c r="B1023" s="1"/>
      <c r="C1023" s="187"/>
      <c r="K1023" s="1"/>
      <c r="L1023" s="41"/>
      <c r="M1023" s="42"/>
      <c r="N1023" s="43"/>
      <c r="O1023" s="3"/>
    </row>
    <row r="1024" spans="1:15" ht="14.25" customHeight="1" x14ac:dyDescent="0.3">
      <c r="A1024" s="1"/>
      <c r="B1024" s="1"/>
      <c r="C1024" s="187"/>
      <c r="K1024" s="1"/>
      <c r="L1024" s="41"/>
      <c r="M1024" s="42"/>
      <c r="N1024" s="43"/>
      <c r="O1024" s="3"/>
    </row>
    <row r="1025" spans="1:15" ht="14.25" customHeight="1" x14ac:dyDescent="0.3">
      <c r="A1025" s="1"/>
      <c r="B1025" s="1"/>
      <c r="C1025" s="187"/>
      <c r="K1025" s="1"/>
      <c r="L1025" s="41"/>
      <c r="M1025" s="42"/>
      <c r="N1025" s="43"/>
      <c r="O1025" s="3"/>
    </row>
    <row r="1026" spans="1:15" ht="14.25" customHeight="1" x14ac:dyDescent="0.3">
      <c r="A1026" s="1"/>
      <c r="B1026" s="1"/>
      <c r="C1026" s="187"/>
      <c r="K1026" s="1"/>
      <c r="L1026" s="41"/>
      <c r="M1026" s="42"/>
      <c r="N1026" s="43"/>
      <c r="O1026" s="3"/>
    </row>
    <row r="1027" spans="1:15" ht="14.25" customHeight="1" x14ac:dyDescent="0.3">
      <c r="A1027" s="1"/>
      <c r="B1027" s="1"/>
      <c r="C1027" s="187"/>
      <c r="K1027" s="1"/>
      <c r="L1027" s="41"/>
      <c r="M1027" s="42"/>
      <c r="N1027" s="43"/>
      <c r="O1027" s="3"/>
    </row>
    <row r="1028" spans="1:15" ht="14.25" customHeight="1" x14ac:dyDescent="0.3">
      <c r="A1028" s="1"/>
      <c r="B1028" s="1"/>
      <c r="C1028" s="187"/>
      <c r="K1028" s="1"/>
      <c r="L1028" s="41"/>
      <c r="M1028" s="42"/>
      <c r="N1028" s="43"/>
      <c r="O1028" s="3"/>
    </row>
    <row r="1029" spans="1:15" ht="14.25" customHeight="1" x14ac:dyDescent="0.3">
      <c r="A1029" s="1"/>
      <c r="B1029" s="1"/>
      <c r="C1029" s="187"/>
      <c r="K1029" s="1"/>
      <c r="L1029" s="41"/>
      <c r="M1029" s="42"/>
      <c r="N1029" s="43"/>
      <c r="O1029" s="3"/>
    </row>
    <row r="1030" spans="1:15" ht="14.25" customHeight="1" x14ac:dyDescent="0.3">
      <c r="A1030" s="1"/>
      <c r="B1030" s="1"/>
      <c r="C1030" s="187"/>
      <c r="K1030" s="1"/>
      <c r="L1030" s="41"/>
      <c r="M1030" s="42"/>
      <c r="N1030" s="43"/>
      <c r="O1030" s="3"/>
    </row>
    <row r="1031" spans="1:15" ht="14.25" customHeight="1" x14ac:dyDescent="0.3">
      <c r="A1031" s="1"/>
      <c r="B1031" s="1"/>
      <c r="C1031" s="187"/>
      <c r="K1031" s="1"/>
      <c r="L1031" s="41"/>
      <c r="M1031" s="42"/>
      <c r="N1031" s="43"/>
      <c r="O1031" s="3"/>
    </row>
    <row r="1032" spans="1:15" ht="14.25" customHeight="1" x14ac:dyDescent="0.3">
      <c r="A1032" s="1"/>
      <c r="B1032" s="1"/>
      <c r="C1032" s="187"/>
      <c r="K1032" s="1"/>
      <c r="L1032" s="41"/>
      <c r="M1032" s="42"/>
      <c r="N1032" s="43"/>
      <c r="O1032" s="3"/>
    </row>
    <row r="1033" spans="1:15" ht="14.25" customHeight="1" x14ac:dyDescent="0.3">
      <c r="A1033" s="1"/>
      <c r="B1033" s="1"/>
      <c r="C1033" s="187"/>
      <c r="K1033" s="1"/>
      <c r="L1033" s="41"/>
      <c r="M1033" s="42"/>
      <c r="N1033" s="43"/>
      <c r="O1033" s="3"/>
    </row>
    <row r="1034" spans="1:15" ht="14.25" customHeight="1" x14ac:dyDescent="0.3">
      <c r="A1034" s="1"/>
      <c r="B1034" s="1"/>
      <c r="C1034" s="187"/>
      <c r="K1034" s="1"/>
      <c r="L1034" s="41"/>
      <c r="M1034" s="42"/>
      <c r="N1034" s="43"/>
      <c r="O1034" s="3"/>
    </row>
    <row r="1035" spans="1:15" ht="14.25" customHeight="1" x14ac:dyDescent="0.3">
      <c r="A1035" s="1"/>
      <c r="B1035" s="1"/>
      <c r="C1035" s="187"/>
      <c r="K1035" s="1"/>
      <c r="L1035" s="41"/>
      <c r="M1035" s="42"/>
      <c r="N1035" s="43"/>
      <c r="O1035" s="3"/>
    </row>
    <row r="1036" spans="1:15" ht="14.25" customHeight="1" x14ac:dyDescent="0.3">
      <c r="A1036" s="1"/>
      <c r="B1036" s="1"/>
      <c r="C1036" s="187"/>
      <c r="K1036" s="1"/>
      <c r="L1036" s="41"/>
      <c r="M1036" s="42"/>
      <c r="N1036" s="43"/>
      <c r="O1036" s="3"/>
    </row>
    <row r="1037" spans="1:15" ht="14.25" customHeight="1" x14ac:dyDescent="0.3">
      <c r="A1037" s="1"/>
      <c r="B1037" s="1"/>
      <c r="C1037" s="187"/>
      <c r="K1037" s="1"/>
      <c r="L1037" s="41"/>
      <c r="M1037" s="42"/>
      <c r="N1037" s="43"/>
      <c r="O1037" s="3"/>
    </row>
    <row r="1038" spans="1:15" ht="14.25" customHeight="1" x14ac:dyDescent="0.3">
      <c r="A1038" s="1"/>
      <c r="B1038" s="1"/>
      <c r="C1038" s="187"/>
      <c r="K1038" s="1"/>
      <c r="L1038" s="41"/>
      <c r="M1038" s="42"/>
      <c r="N1038" s="43"/>
      <c r="O1038" s="3"/>
    </row>
    <row r="1039" spans="1:15" ht="14.25" customHeight="1" x14ac:dyDescent="0.3">
      <c r="A1039" s="1"/>
      <c r="B1039" s="1"/>
      <c r="C1039" s="187"/>
      <c r="K1039" s="1"/>
      <c r="L1039" s="41"/>
      <c r="M1039" s="42"/>
      <c r="N1039" s="43"/>
      <c r="O1039" s="3"/>
    </row>
    <row r="1040" spans="1:15" ht="14.25" customHeight="1" x14ac:dyDescent="0.3">
      <c r="A1040" s="1"/>
      <c r="B1040" s="1"/>
      <c r="C1040" s="187"/>
      <c r="K1040" s="1"/>
      <c r="L1040" s="41"/>
      <c r="M1040" s="42"/>
      <c r="N1040" s="43"/>
      <c r="O1040" s="3"/>
    </row>
    <row r="1041" spans="1:15" ht="14.25" customHeight="1" x14ac:dyDescent="0.3">
      <c r="A1041" s="1"/>
      <c r="B1041" s="1"/>
      <c r="C1041" s="187"/>
      <c r="K1041" s="1"/>
      <c r="L1041" s="41"/>
      <c r="M1041" s="42"/>
      <c r="N1041" s="43"/>
      <c r="O1041" s="3"/>
    </row>
    <row r="1042" spans="1:15" ht="14.25" customHeight="1" x14ac:dyDescent="0.3">
      <c r="A1042" s="1"/>
      <c r="B1042" s="1"/>
      <c r="C1042" s="187"/>
      <c r="K1042" s="1"/>
      <c r="L1042" s="41"/>
      <c r="M1042" s="42"/>
      <c r="N1042" s="43"/>
      <c r="O1042" s="3"/>
    </row>
    <row r="1043" spans="1:15" ht="14.25" customHeight="1" x14ac:dyDescent="0.3">
      <c r="A1043" s="1"/>
      <c r="B1043" s="1"/>
      <c r="C1043" s="187"/>
      <c r="K1043" s="1"/>
      <c r="L1043" s="41"/>
      <c r="M1043" s="42"/>
      <c r="N1043" s="43"/>
      <c r="O1043" s="3"/>
    </row>
    <row r="1044" spans="1:15" ht="14.25" customHeight="1" x14ac:dyDescent="0.3">
      <c r="A1044" s="1"/>
      <c r="B1044" s="1"/>
      <c r="C1044" s="187"/>
      <c r="K1044" s="1"/>
      <c r="L1044" s="41"/>
      <c r="M1044" s="42"/>
      <c r="N1044" s="43"/>
      <c r="O1044" s="3"/>
    </row>
    <row r="1045" spans="1:15" ht="14.25" customHeight="1" x14ac:dyDescent="0.3">
      <c r="A1045" s="1"/>
      <c r="B1045" s="1"/>
      <c r="C1045" s="187"/>
      <c r="K1045" s="1"/>
      <c r="L1045" s="41"/>
      <c r="M1045" s="42"/>
      <c r="N1045" s="43"/>
      <c r="O1045" s="3"/>
    </row>
    <row r="1046" spans="1:15" ht="14.25" customHeight="1" x14ac:dyDescent="0.3">
      <c r="A1046" s="1"/>
      <c r="B1046" s="1"/>
      <c r="C1046" s="187"/>
      <c r="K1046" s="1"/>
      <c r="L1046" s="41"/>
      <c r="M1046" s="42"/>
      <c r="N1046" s="43"/>
      <c r="O1046" s="3"/>
    </row>
    <row r="1047" spans="1:15" ht="14.25" customHeight="1" x14ac:dyDescent="0.3">
      <c r="A1047" s="1"/>
      <c r="B1047" s="1"/>
      <c r="C1047" s="187"/>
      <c r="K1047" s="1"/>
      <c r="L1047" s="41"/>
      <c r="M1047" s="42"/>
      <c r="N1047" s="43"/>
      <c r="O1047" s="3"/>
    </row>
    <row r="1048" spans="1:15" ht="14.25" customHeight="1" x14ac:dyDescent="0.3">
      <c r="A1048" s="1"/>
      <c r="B1048" s="1"/>
      <c r="C1048" s="187"/>
      <c r="K1048" s="1"/>
      <c r="L1048" s="41"/>
      <c r="M1048" s="42"/>
      <c r="N1048" s="43"/>
      <c r="O1048" s="3"/>
    </row>
    <row r="1049" spans="1:15" ht="14.25" customHeight="1" x14ac:dyDescent="0.3">
      <c r="A1049" s="1"/>
      <c r="B1049" s="1"/>
      <c r="C1049" s="187"/>
      <c r="K1049" s="1"/>
      <c r="L1049" s="41"/>
      <c r="M1049" s="42"/>
      <c r="N1049" s="43"/>
      <c r="O1049" s="3"/>
    </row>
    <row r="1050" spans="1:15" ht="14.25" customHeight="1" x14ac:dyDescent="0.3">
      <c r="A1050" s="1"/>
      <c r="B1050" s="1"/>
      <c r="C1050" s="187"/>
      <c r="K1050" s="1"/>
      <c r="L1050" s="41"/>
      <c r="M1050" s="42"/>
      <c r="N1050" s="43"/>
      <c r="O1050" s="3"/>
    </row>
    <row r="1051" spans="1:15" ht="14.25" customHeight="1" x14ac:dyDescent="0.3">
      <c r="A1051" s="1"/>
      <c r="B1051" s="1"/>
      <c r="C1051" s="187"/>
      <c r="K1051" s="1"/>
      <c r="L1051" s="41"/>
      <c r="M1051" s="42"/>
      <c r="N1051" s="43"/>
      <c r="O1051" s="3"/>
    </row>
    <row r="1052" spans="1:15" ht="14.25" customHeight="1" x14ac:dyDescent="0.3">
      <c r="A1052" s="1"/>
      <c r="B1052" s="1"/>
      <c r="C1052" s="187"/>
      <c r="K1052" s="1"/>
      <c r="L1052" s="41"/>
      <c r="M1052" s="42"/>
      <c r="N1052" s="43"/>
      <c r="O1052" s="3"/>
    </row>
    <row r="1053" spans="1:15" ht="14.25" customHeight="1" x14ac:dyDescent="0.3">
      <c r="A1053" s="1"/>
      <c r="B1053" s="1"/>
      <c r="C1053" s="187"/>
      <c r="K1053" s="1"/>
      <c r="L1053" s="41"/>
      <c r="M1053" s="42"/>
      <c r="N1053" s="43"/>
      <c r="O1053" s="3"/>
    </row>
    <row r="1054" spans="1:15" ht="14.25" customHeight="1" x14ac:dyDescent="0.3">
      <c r="A1054" s="1"/>
      <c r="B1054" s="1"/>
      <c r="C1054" s="187"/>
      <c r="K1054" s="1"/>
      <c r="L1054" s="41"/>
      <c r="M1054" s="42"/>
      <c r="N1054" s="43"/>
      <c r="O1054" s="3"/>
    </row>
    <row r="1055" spans="1:15" ht="14.25" customHeight="1" x14ac:dyDescent="0.3">
      <c r="A1055" s="1"/>
      <c r="B1055" s="1"/>
      <c r="C1055" s="187"/>
      <c r="K1055" s="1"/>
      <c r="L1055" s="41"/>
      <c r="M1055" s="42"/>
      <c r="N1055" s="43"/>
      <c r="O1055" s="3"/>
    </row>
    <row r="1056" spans="1:15" ht="14.25" customHeight="1" x14ac:dyDescent="0.3">
      <c r="A1056" s="1"/>
      <c r="B1056" s="1"/>
      <c r="C1056" s="187"/>
      <c r="K1056" s="1"/>
      <c r="L1056" s="41"/>
      <c r="M1056" s="42"/>
      <c r="N1056" s="43"/>
      <c r="O1056" s="3"/>
    </row>
    <row r="1057" spans="1:15" ht="14.25" customHeight="1" x14ac:dyDescent="0.3">
      <c r="A1057" s="1"/>
      <c r="B1057" s="1"/>
      <c r="C1057" s="187"/>
      <c r="K1057" s="1"/>
      <c r="L1057" s="41"/>
      <c r="M1057" s="42"/>
      <c r="N1057" s="43"/>
      <c r="O1057" s="3"/>
    </row>
    <row r="1058" spans="1:15" ht="14.25" customHeight="1" x14ac:dyDescent="0.3">
      <c r="A1058" s="1"/>
      <c r="B1058" s="1"/>
      <c r="C1058" s="187"/>
      <c r="K1058" s="1"/>
      <c r="L1058" s="41"/>
      <c r="M1058" s="42"/>
      <c r="N1058" s="43"/>
      <c r="O1058" s="3"/>
    </row>
    <row r="1059" spans="1:15" ht="14.25" customHeight="1" x14ac:dyDescent="0.3">
      <c r="A1059" s="1"/>
      <c r="B1059" s="1"/>
      <c r="C1059" s="187"/>
      <c r="K1059" s="1"/>
      <c r="L1059" s="41"/>
      <c r="M1059" s="42"/>
      <c r="N1059" s="43"/>
      <c r="O1059" s="3"/>
    </row>
    <row r="1060" spans="1:15" ht="14.25" customHeight="1" x14ac:dyDescent="0.3">
      <c r="A1060" s="1"/>
      <c r="B1060" s="1"/>
      <c r="C1060" s="187"/>
      <c r="K1060" s="1"/>
      <c r="L1060" s="41"/>
      <c r="M1060" s="42"/>
      <c r="N1060" s="43"/>
      <c r="O1060" s="3"/>
    </row>
    <row r="1061" spans="1:15" ht="14.25" customHeight="1" x14ac:dyDescent="0.3">
      <c r="A1061" s="1"/>
      <c r="B1061" s="1"/>
      <c r="C1061" s="187"/>
      <c r="K1061" s="1"/>
      <c r="L1061" s="41"/>
      <c r="M1061" s="42"/>
      <c r="N1061" s="43"/>
      <c r="O1061" s="3"/>
    </row>
    <row r="1062" spans="1:15" ht="14.25" customHeight="1" x14ac:dyDescent="0.3">
      <c r="A1062" s="1"/>
      <c r="B1062" s="1"/>
      <c r="C1062" s="187"/>
      <c r="K1062" s="1"/>
      <c r="L1062" s="41"/>
      <c r="M1062" s="42"/>
      <c r="N1062" s="43"/>
      <c r="O1062" s="3"/>
    </row>
    <row r="1063" spans="1:15" ht="14.25" customHeight="1" x14ac:dyDescent="0.3">
      <c r="A1063" s="1"/>
      <c r="B1063" s="1"/>
      <c r="C1063" s="187"/>
      <c r="K1063" s="1"/>
      <c r="L1063" s="41"/>
      <c r="M1063" s="42"/>
      <c r="N1063" s="43"/>
      <c r="O1063" s="3"/>
    </row>
    <row r="1064" spans="1:15" ht="14.25" customHeight="1" x14ac:dyDescent="0.3">
      <c r="A1064" s="1"/>
      <c r="B1064" s="1"/>
      <c r="C1064" s="187"/>
      <c r="K1064" s="1"/>
      <c r="L1064" s="41"/>
      <c r="M1064" s="42"/>
      <c r="N1064" s="43"/>
      <c r="O1064" s="3"/>
    </row>
    <row r="1065" spans="1:15" ht="14.25" customHeight="1" x14ac:dyDescent="0.3">
      <c r="A1065" s="1"/>
      <c r="B1065" s="1"/>
      <c r="C1065" s="187"/>
      <c r="K1065" s="1"/>
      <c r="L1065" s="41"/>
      <c r="M1065" s="42"/>
      <c r="N1065" s="43"/>
      <c r="O1065" s="3"/>
    </row>
    <row r="1066" spans="1:15" ht="14.25" customHeight="1" x14ac:dyDescent="0.3">
      <c r="A1066" s="1"/>
      <c r="B1066" s="1"/>
      <c r="C1066" s="187"/>
      <c r="K1066" s="1"/>
      <c r="L1066" s="41"/>
      <c r="M1066" s="42"/>
      <c r="N1066" s="43"/>
      <c r="O1066" s="3"/>
    </row>
    <row r="1067" spans="1:15" ht="14.25" customHeight="1" x14ac:dyDescent="0.3">
      <c r="A1067" s="1"/>
      <c r="B1067" s="1"/>
      <c r="C1067" s="187"/>
      <c r="K1067" s="1"/>
      <c r="L1067" s="41"/>
      <c r="M1067" s="42"/>
      <c r="N1067" s="43"/>
      <c r="O1067" s="3"/>
    </row>
    <row r="1068" spans="1:15" ht="14.25" customHeight="1" x14ac:dyDescent="0.3">
      <c r="A1068" s="1"/>
      <c r="B1068" s="1"/>
      <c r="C1068" s="187"/>
      <c r="K1068" s="1"/>
      <c r="L1068" s="41"/>
      <c r="M1068" s="42"/>
      <c r="N1068" s="43"/>
      <c r="O1068" s="3"/>
    </row>
    <row r="1069" spans="1:15" ht="14.25" customHeight="1" x14ac:dyDescent="0.3">
      <c r="A1069" s="1"/>
      <c r="B1069" s="1"/>
      <c r="C1069" s="187"/>
      <c r="K1069" s="1"/>
      <c r="L1069" s="41"/>
      <c r="M1069" s="42"/>
      <c r="N1069" s="43"/>
      <c r="O1069" s="3"/>
    </row>
    <row r="1070" spans="1:15" ht="14.25" customHeight="1" x14ac:dyDescent="0.3">
      <c r="A1070" s="1"/>
      <c r="B1070" s="1"/>
      <c r="C1070" s="187"/>
      <c r="K1070" s="1"/>
      <c r="L1070" s="41"/>
      <c r="M1070" s="42"/>
      <c r="N1070" s="43"/>
      <c r="O1070" s="3"/>
    </row>
    <row r="1071" spans="1:15" ht="14.25" customHeight="1" x14ac:dyDescent="0.3">
      <c r="A1071" s="1"/>
      <c r="B1071" s="1"/>
      <c r="C1071" s="187"/>
      <c r="K1071" s="1"/>
      <c r="L1071" s="41"/>
      <c r="M1071" s="42"/>
      <c r="N1071" s="43"/>
      <c r="O1071" s="3"/>
    </row>
    <row r="1072" spans="1:15" ht="14.25" customHeight="1" x14ac:dyDescent="0.3">
      <c r="A1072" s="1"/>
      <c r="B1072" s="1"/>
      <c r="C1072" s="187"/>
      <c r="K1072" s="1"/>
      <c r="L1072" s="41"/>
      <c r="M1072" s="42"/>
      <c r="N1072" s="43"/>
      <c r="O1072" s="3"/>
    </row>
    <row r="1073" spans="1:15" ht="14.25" customHeight="1" x14ac:dyDescent="0.3">
      <c r="A1073" s="1"/>
      <c r="B1073" s="1"/>
      <c r="C1073" s="187"/>
      <c r="K1073" s="1"/>
      <c r="L1073" s="41"/>
      <c r="M1073" s="42"/>
      <c r="N1073" s="43"/>
      <c r="O1073" s="3"/>
    </row>
    <row r="1074" spans="1:15" ht="14.25" customHeight="1" x14ac:dyDescent="0.3">
      <c r="A1074" s="1"/>
      <c r="B1074" s="1"/>
      <c r="C1074" s="187"/>
      <c r="K1074" s="1"/>
      <c r="L1074" s="41"/>
      <c r="M1074" s="42"/>
      <c r="N1074" s="43"/>
      <c r="O1074" s="3"/>
    </row>
    <row r="1075" spans="1:15" ht="14.25" customHeight="1" x14ac:dyDescent="0.3">
      <c r="A1075" s="1"/>
      <c r="B1075" s="1"/>
      <c r="C1075" s="187"/>
      <c r="K1075" s="1"/>
      <c r="L1075" s="41"/>
      <c r="M1075" s="42"/>
      <c r="N1075" s="43"/>
      <c r="O1075" s="3"/>
    </row>
    <row r="1076" spans="1:15" ht="14.25" customHeight="1" x14ac:dyDescent="0.3">
      <c r="A1076" s="1"/>
      <c r="B1076" s="1"/>
      <c r="C1076" s="187"/>
      <c r="K1076" s="1"/>
      <c r="L1076" s="41"/>
      <c r="M1076" s="42"/>
      <c r="N1076" s="43"/>
      <c r="O1076" s="3"/>
    </row>
    <row r="1077" spans="1:15" ht="14.25" customHeight="1" x14ac:dyDescent="0.3">
      <c r="A1077" s="1"/>
      <c r="B1077" s="1"/>
      <c r="C1077" s="187"/>
      <c r="K1077" s="1"/>
      <c r="L1077" s="41"/>
      <c r="M1077" s="42"/>
      <c r="N1077" s="43"/>
      <c r="O1077" s="3"/>
    </row>
    <row r="1078" spans="1:15" ht="14.25" customHeight="1" x14ac:dyDescent="0.3">
      <c r="A1078" s="1"/>
      <c r="B1078" s="1"/>
      <c r="C1078" s="187"/>
      <c r="K1078" s="1"/>
      <c r="L1078" s="41"/>
      <c r="M1078" s="42"/>
      <c r="N1078" s="43"/>
      <c r="O1078" s="3"/>
    </row>
    <row r="1079" spans="1:15" ht="14.25" customHeight="1" x14ac:dyDescent="0.3">
      <c r="A1079" s="1"/>
      <c r="B1079" s="1"/>
      <c r="C1079" s="187"/>
      <c r="K1079" s="1"/>
      <c r="L1079" s="41"/>
      <c r="M1079" s="42"/>
      <c r="N1079" s="43"/>
      <c r="O1079" s="3"/>
    </row>
    <row r="1080" spans="1:15" ht="14.25" customHeight="1" x14ac:dyDescent="0.3">
      <c r="A1080" s="1"/>
      <c r="B1080" s="1"/>
      <c r="C1080" s="187"/>
      <c r="K1080" s="1"/>
      <c r="L1080" s="41"/>
      <c r="M1080" s="42"/>
      <c r="N1080" s="43"/>
      <c r="O1080" s="3"/>
    </row>
    <row r="1081" spans="1:15" ht="14.25" customHeight="1" x14ac:dyDescent="0.3">
      <c r="A1081" s="1"/>
      <c r="B1081" s="1"/>
      <c r="C1081" s="187"/>
      <c r="K1081" s="1"/>
      <c r="L1081" s="41"/>
      <c r="M1081" s="42"/>
      <c r="N1081" s="43"/>
      <c r="O1081" s="3"/>
    </row>
    <row r="1082" spans="1:15" ht="14.25" customHeight="1" x14ac:dyDescent="0.3">
      <c r="A1082" s="1"/>
      <c r="B1082" s="1"/>
      <c r="C1082" s="187"/>
      <c r="K1082" s="1"/>
      <c r="L1082" s="41"/>
      <c r="M1082" s="42"/>
      <c r="N1082" s="43"/>
      <c r="O1082" s="3"/>
    </row>
    <row r="1083" spans="1:15" ht="14.25" customHeight="1" x14ac:dyDescent="0.3">
      <c r="A1083" s="1"/>
      <c r="B1083" s="1"/>
      <c r="C1083" s="187"/>
      <c r="K1083" s="1"/>
      <c r="L1083" s="41"/>
      <c r="M1083" s="42"/>
      <c r="N1083" s="43"/>
      <c r="O1083" s="3"/>
    </row>
    <row r="1084" spans="1:15" ht="14.25" customHeight="1" x14ac:dyDescent="0.3">
      <c r="A1084" s="1"/>
      <c r="B1084" s="1"/>
      <c r="C1084" s="187"/>
      <c r="K1084" s="1"/>
      <c r="L1084" s="41"/>
      <c r="M1084" s="42"/>
      <c r="N1084" s="43"/>
      <c r="O1084" s="3"/>
    </row>
    <row r="1085" spans="1:15" ht="14.25" customHeight="1" x14ac:dyDescent="0.3">
      <c r="A1085" s="1"/>
      <c r="B1085" s="1"/>
      <c r="C1085" s="187"/>
      <c r="K1085" s="1"/>
      <c r="L1085" s="41"/>
      <c r="M1085" s="42"/>
      <c r="N1085" s="43"/>
      <c r="O1085" s="3"/>
    </row>
    <row r="1086" spans="1:15" ht="14.25" customHeight="1" x14ac:dyDescent="0.3">
      <c r="A1086" s="1"/>
      <c r="B1086" s="1"/>
      <c r="C1086" s="187"/>
      <c r="K1086" s="1"/>
      <c r="L1086" s="41"/>
      <c r="M1086" s="42"/>
      <c r="N1086" s="43"/>
      <c r="O1086" s="3"/>
    </row>
    <row r="1087" spans="1:15" ht="14.25" customHeight="1" x14ac:dyDescent="0.3">
      <c r="A1087" s="1"/>
      <c r="B1087" s="1"/>
      <c r="C1087" s="187"/>
      <c r="K1087" s="1"/>
      <c r="L1087" s="41"/>
      <c r="M1087" s="42"/>
      <c r="N1087" s="43"/>
      <c r="O1087" s="3"/>
    </row>
    <row r="1088" spans="1:15" ht="14.25" customHeight="1" x14ac:dyDescent="0.3">
      <c r="A1088" s="1"/>
      <c r="B1088" s="1"/>
      <c r="C1088" s="187"/>
      <c r="K1088" s="1"/>
      <c r="L1088" s="41"/>
      <c r="M1088" s="42"/>
      <c r="N1088" s="43"/>
      <c r="O1088" s="3"/>
    </row>
    <row r="1089" spans="1:15" ht="14.25" customHeight="1" x14ac:dyDescent="0.3">
      <c r="A1089" s="1"/>
      <c r="B1089" s="1"/>
      <c r="C1089" s="187"/>
      <c r="K1089" s="1"/>
      <c r="L1089" s="41"/>
      <c r="M1089" s="42"/>
      <c r="N1089" s="43"/>
      <c r="O1089" s="3"/>
    </row>
    <row r="1090" spans="1:15" ht="14.25" customHeight="1" x14ac:dyDescent="0.3">
      <c r="A1090" s="1"/>
      <c r="B1090" s="1"/>
      <c r="C1090" s="187"/>
      <c r="K1090" s="1"/>
      <c r="L1090" s="41"/>
      <c r="M1090" s="42"/>
      <c r="N1090" s="43"/>
      <c r="O1090" s="3"/>
    </row>
    <row r="1091" spans="1:15" ht="14.25" customHeight="1" x14ac:dyDescent="0.3">
      <c r="A1091" s="1"/>
      <c r="B1091" s="1"/>
      <c r="C1091" s="187"/>
      <c r="K1091" s="1"/>
      <c r="L1091" s="41"/>
      <c r="M1091" s="42"/>
      <c r="N1091" s="43"/>
      <c r="O1091" s="3"/>
    </row>
    <row r="1092" spans="1:15" ht="14.25" customHeight="1" x14ac:dyDescent="0.3">
      <c r="A1092" s="1"/>
      <c r="B1092" s="1"/>
      <c r="C1092" s="187"/>
      <c r="K1092" s="1"/>
      <c r="L1092" s="41"/>
      <c r="M1092" s="42"/>
      <c r="N1092" s="43"/>
      <c r="O1092" s="3"/>
    </row>
    <row r="1093" spans="1:15" ht="14.25" customHeight="1" x14ac:dyDescent="0.3">
      <c r="A1093" s="1"/>
      <c r="B1093" s="1"/>
      <c r="C1093" s="187"/>
      <c r="K1093" s="1"/>
      <c r="L1093" s="41"/>
      <c r="M1093" s="42"/>
      <c r="N1093" s="43"/>
      <c r="O1093" s="3"/>
    </row>
    <row r="1094" spans="1:15" ht="14.25" customHeight="1" x14ac:dyDescent="0.3">
      <c r="A1094" s="1"/>
      <c r="B1094" s="1"/>
      <c r="C1094" s="187"/>
      <c r="K1094" s="1"/>
      <c r="L1094" s="41"/>
      <c r="M1094" s="42"/>
      <c r="N1094" s="43"/>
      <c r="O1094" s="3"/>
    </row>
    <row r="1095" spans="1:15" ht="14.25" customHeight="1" x14ac:dyDescent="0.3">
      <c r="A1095" s="1"/>
      <c r="B1095" s="1"/>
      <c r="C1095" s="187"/>
      <c r="K1095" s="1"/>
      <c r="L1095" s="41"/>
      <c r="M1095" s="42"/>
      <c r="N1095" s="43"/>
      <c r="O1095" s="3"/>
    </row>
    <row r="1096" spans="1:15" ht="14.25" customHeight="1" x14ac:dyDescent="0.3">
      <c r="A1096" s="1"/>
      <c r="B1096" s="1"/>
      <c r="C1096" s="187"/>
      <c r="K1096" s="1"/>
      <c r="L1096" s="41"/>
      <c r="M1096" s="42"/>
      <c r="N1096" s="43"/>
      <c r="O1096" s="3"/>
    </row>
    <row r="1097" spans="1:15" ht="14.25" customHeight="1" x14ac:dyDescent="0.3">
      <c r="A1097" s="1"/>
      <c r="B1097" s="1"/>
      <c r="C1097" s="187"/>
      <c r="K1097" s="1"/>
      <c r="L1097" s="41"/>
      <c r="M1097" s="42"/>
      <c r="N1097" s="43"/>
      <c r="O1097" s="3"/>
    </row>
    <row r="1098" spans="1:15" ht="14.25" customHeight="1" x14ac:dyDescent="0.3">
      <c r="A1098" s="1"/>
      <c r="B1098" s="1"/>
      <c r="C1098" s="187"/>
      <c r="K1098" s="1"/>
      <c r="L1098" s="41"/>
      <c r="M1098" s="42"/>
      <c r="N1098" s="43"/>
      <c r="O1098" s="3"/>
    </row>
    <row r="1099" spans="1:15" ht="14.25" customHeight="1" x14ac:dyDescent="0.3">
      <c r="A1099" s="1"/>
      <c r="B1099" s="1"/>
      <c r="C1099" s="187"/>
      <c r="K1099" s="1"/>
      <c r="L1099" s="41"/>
      <c r="M1099" s="42"/>
      <c r="N1099" s="43"/>
      <c r="O1099" s="3"/>
    </row>
    <row r="1100" spans="1:15" ht="14.25" customHeight="1" x14ac:dyDescent="0.3">
      <c r="A1100" s="1"/>
      <c r="B1100" s="1"/>
      <c r="C1100" s="187"/>
      <c r="K1100" s="1"/>
      <c r="L1100" s="41"/>
      <c r="M1100" s="42"/>
      <c r="N1100" s="43"/>
      <c r="O1100" s="3"/>
    </row>
    <row r="1101" spans="1:15" ht="14.25" customHeight="1" x14ac:dyDescent="0.3">
      <c r="A1101" s="1"/>
      <c r="B1101" s="1"/>
      <c r="C1101" s="187"/>
      <c r="K1101" s="1"/>
      <c r="L1101" s="41"/>
      <c r="M1101" s="42"/>
      <c r="N1101" s="43"/>
      <c r="O1101" s="3"/>
    </row>
    <row r="1102" spans="1:15" ht="14.25" customHeight="1" x14ac:dyDescent="0.3">
      <c r="A1102" s="1"/>
      <c r="B1102" s="1"/>
      <c r="C1102" s="187"/>
      <c r="K1102" s="1"/>
      <c r="L1102" s="41"/>
      <c r="M1102" s="42"/>
      <c r="N1102" s="43"/>
      <c r="O1102" s="3"/>
    </row>
    <row r="1103" spans="1:15" ht="14.25" customHeight="1" x14ac:dyDescent="0.3">
      <c r="A1103" s="1"/>
      <c r="B1103" s="1"/>
      <c r="C1103" s="187"/>
      <c r="K1103" s="1"/>
      <c r="L1103" s="41"/>
      <c r="M1103" s="42"/>
      <c r="N1103" s="43"/>
      <c r="O1103" s="3"/>
    </row>
    <row r="1104" spans="1:15" ht="14.25" customHeight="1" x14ac:dyDescent="0.3">
      <c r="A1104" s="1"/>
      <c r="B1104" s="1"/>
      <c r="C1104" s="187"/>
      <c r="K1104" s="1"/>
      <c r="L1104" s="41"/>
      <c r="M1104" s="42"/>
      <c r="N1104" s="43"/>
      <c r="O1104" s="3"/>
    </row>
    <row r="1105" spans="1:15" ht="14.25" customHeight="1" x14ac:dyDescent="0.3">
      <c r="A1105" s="1"/>
      <c r="B1105" s="1"/>
      <c r="C1105" s="187"/>
      <c r="K1105" s="1"/>
      <c r="L1105" s="41"/>
      <c r="M1105" s="42"/>
      <c r="N1105" s="43"/>
      <c r="O1105" s="3"/>
    </row>
    <row r="1106" spans="1:15" ht="14.25" customHeight="1" x14ac:dyDescent="0.3">
      <c r="A1106" s="1"/>
      <c r="B1106" s="1"/>
      <c r="C1106" s="187"/>
      <c r="K1106" s="1"/>
      <c r="L1106" s="41"/>
      <c r="M1106" s="42"/>
      <c r="N1106" s="43"/>
      <c r="O1106" s="3"/>
    </row>
    <row r="1107" spans="1:15" ht="14.25" customHeight="1" x14ac:dyDescent="0.3">
      <c r="A1107" s="1"/>
      <c r="B1107" s="1"/>
      <c r="C1107" s="187"/>
      <c r="K1107" s="1"/>
      <c r="L1107" s="41"/>
      <c r="M1107" s="42"/>
      <c r="N1107" s="43"/>
      <c r="O1107" s="3"/>
    </row>
    <row r="1108" spans="1:15" ht="14.25" customHeight="1" x14ac:dyDescent="0.3">
      <c r="A1108" s="1"/>
      <c r="B1108" s="1"/>
      <c r="C1108" s="187"/>
      <c r="K1108" s="1"/>
      <c r="L1108" s="41"/>
      <c r="M1108" s="42"/>
      <c r="N1108" s="43"/>
      <c r="O1108" s="3"/>
    </row>
    <row r="1109" spans="1:15" ht="14.25" customHeight="1" x14ac:dyDescent="0.3">
      <c r="A1109" s="1"/>
      <c r="B1109" s="1"/>
      <c r="C1109" s="187"/>
      <c r="K1109" s="1"/>
      <c r="L1109" s="41"/>
      <c r="M1109" s="42"/>
      <c r="N1109" s="43"/>
      <c r="O1109" s="3"/>
    </row>
    <row r="1110" spans="1:15" ht="14.25" customHeight="1" x14ac:dyDescent="0.3">
      <c r="A1110" s="1"/>
      <c r="B1110" s="1"/>
      <c r="C1110" s="187"/>
      <c r="K1110" s="1"/>
      <c r="L1110" s="41"/>
      <c r="M1110" s="42"/>
      <c r="N1110" s="43"/>
      <c r="O1110" s="3"/>
    </row>
    <row r="1111" spans="1:15" ht="14.25" customHeight="1" x14ac:dyDescent="0.3">
      <c r="A1111" s="1"/>
      <c r="B1111" s="1"/>
      <c r="C1111" s="187"/>
      <c r="K1111" s="1"/>
      <c r="L1111" s="41"/>
      <c r="M1111" s="42"/>
      <c r="N1111" s="43"/>
      <c r="O1111" s="3"/>
    </row>
    <row r="1112" spans="1:15" ht="14.25" customHeight="1" x14ac:dyDescent="0.3">
      <c r="A1112" s="1"/>
      <c r="B1112" s="1"/>
      <c r="C1112" s="187"/>
      <c r="K1112" s="1"/>
      <c r="L1112" s="41"/>
      <c r="M1112" s="42"/>
      <c r="N1112" s="43"/>
      <c r="O1112" s="3"/>
    </row>
    <row r="1113" spans="1:15" ht="14.25" customHeight="1" x14ac:dyDescent="0.3">
      <c r="A1113" s="1"/>
      <c r="B1113" s="1"/>
      <c r="C1113" s="187"/>
      <c r="K1113" s="1"/>
      <c r="L1113" s="41"/>
      <c r="M1113" s="42"/>
      <c r="N1113" s="43"/>
      <c r="O1113" s="3"/>
    </row>
    <row r="1114" spans="1:15" ht="14.25" customHeight="1" x14ac:dyDescent="0.3">
      <c r="A1114" s="1"/>
      <c r="B1114" s="1"/>
      <c r="C1114" s="187"/>
      <c r="K1114" s="1"/>
      <c r="L1114" s="41"/>
      <c r="M1114" s="42"/>
      <c r="N1114" s="43"/>
      <c r="O1114" s="3"/>
    </row>
    <row r="1115" spans="1:15" ht="14.25" customHeight="1" x14ac:dyDescent="0.3">
      <c r="A1115" s="1"/>
      <c r="B1115" s="1"/>
      <c r="C1115" s="187"/>
      <c r="K1115" s="1"/>
      <c r="L1115" s="41"/>
      <c r="M1115" s="42"/>
      <c r="N1115" s="43"/>
      <c r="O1115" s="3"/>
    </row>
    <row r="1116" spans="1:15" ht="14.25" customHeight="1" x14ac:dyDescent="0.3">
      <c r="A1116" s="1"/>
      <c r="B1116" s="1"/>
      <c r="C1116" s="187"/>
      <c r="K1116" s="1"/>
      <c r="L1116" s="41"/>
      <c r="M1116" s="42"/>
      <c r="N1116" s="43"/>
      <c r="O1116" s="3"/>
    </row>
    <row r="1117" spans="1:15" ht="14.25" customHeight="1" x14ac:dyDescent="0.3">
      <c r="A1117" s="1"/>
      <c r="B1117" s="1"/>
      <c r="C1117" s="187"/>
      <c r="K1117" s="1"/>
      <c r="L1117" s="41"/>
      <c r="M1117" s="42"/>
      <c r="N1117" s="43"/>
      <c r="O1117" s="3"/>
    </row>
    <row r="1118" spans="1:15" ht="14.25" customHeight="1" x14ac:dyDescent="0.3">
      <c r="A1118" s="1"/>
      <c r="B1118" s="1"/>
      <c r="C1118" s="187"/>
      <c r="K1118" s="1"/>
      <c r="L1118" s="41"/>
      <c r="M1118" s="42"/>
      <c r="N1118" s="43"/>
      <c r="O1118" s="3"/>
    </row>
    <row r="1119" spans="1:15" ht="14.25" customHeight="1" x14ac:dyDescent="0.3">
      <c r="A1119" s="1"/>
      <c r="B1119" s="1"/>
      <c r="C1119" s="187"/>
      <c r="K1119" s="1"/>
      <c r="L1119" s="41"/>
      <c r="M1119" s="42"/>
      <c r="N1119" s="43"/>
      <c r="O1119" s="3"/>
    </row>
    <row r="1120" spans="1:15" ht="14.25" customHeight="1" x14ac:dyDescent="0.3">
      <c r="A1120" s="1"/>
      <c r="B1120" s="1"/>
      <c r="C1120" s="187"/>
      <c r="K1120" s="1"/>
      <c r="L1120" s="41"/>
      <c r="M1120" s="42"/>
      <c r="N1120" s="43"/>
      <c r="O1120" s="3"/>
    </row>
    <row r="1121" spans="1:15" ht="14.25" customHeight="1" x14ac:dyDescent="0.3">
      <c r="A1121" s="1"/>
      <c r="B1121" s="1"/>
      <c r="C1121" s="187"/>
      <c r="K1121" s="1"/>
      <c r="L1121" s="41"/>
      <c r="M1121" s="42"/>
      <c r="N1121" s="43"/>
      <c r="O1121" s="3"/>
    </row>
    <row r="1122" spans="1:15" ht="14.25" customHeight="1" x14ac:dyDescent="0.3">
      <c r="A1122" s="1"/>
      <c r="B1122" s="1"/>
      <c r="C1122" s="187"/>
      <c r="K1122" s="1"/>
      <c r="L1122" s="41"/>
      <c r="M1122" s="42"/>
      <c r="N1122" s="43"/>
      <c r="O1122" s="3"/>
    </row>
    <row r="1123" spans="1:15" ht="14.25" customHeight="1" x14ac:dyDescent="0.3">
      <c r="A1123" s="1"/>
      <c r="B1123" s="1"/>
      <c r="C1123" s="187"/>
      <c r="K1123" s="1"/>
      <c r="L1123" s="41"/>
      <c r="M1123" s="42"/>
      <c r="N1123" s="43"/>
      <c r="O1123" s="3"/>
    </row>
    <row r="1124" spans="1:15" ht="14.25" customHeight="1" x14ac:dyDescent="0.3">
      <c r="A1124" s="1"/>
      <c r="B1124" s="1"/>
      <c r="C1124" s="187"/>
      <c r="K1124" s="1"/>
      <c r="L1124" s="41"/>
      <c r="M1124" s="42"/>
      <c r="N1124" s="43"/>
      <c r="O1124" s="3"/>
    </row>
    <row r="1125" spans="1:15" ht="14.25" customHeight="1" x14ac:dyDescent="0.3">
      <c r="A1125" s="1"/>
      <c r="B1125" s="1"/>
      <c r="C1125" s="187"/>
      <c r="K1125" s="1"/>
      <c r="L1125" s="41"/>
      <c r="M1125" s="42"/>
      <c r="N1125" s="43"/>
      <c r="O1125" s="3"/>
    </row>
    <row r="1126" spans="1:15" ht="14.25" customHeight="1" x14ac:dyDescent="0.3">
      <c r="A1126" s="1"/>
      <c r="B1126" s="1"/>
      <c r="C1126" s="187"/>
      <c r="K1126" s="1"/>
      <c r="L1126" s="41"/>
      <c r="M1126" s="42"/>
      <c r="N1126" s="43"/>
      <c r="O1126" s="3"/>
    </row>
    <row r="1127" spans="1:15" ht="14.25" customHeight="1" x14ac:dyDescent="0.3">
      <c r="A1127" s="1"/>
      <c r="B1127" s="1"/>
      <c r="C1127" s="187"/>
      <c r="K1127" s="1"/>
      <c r="L1127" s="41"/>
      <c r="M1127" s="42"/>
      <c r="N1127" s="43"/>
      <c r="O1127" s="3"/>
    </row>
    <row r="1128" spans="1:15" ht="14.25" customHeight="1" x14ac:dyDescent="0.3">
      <c r="A1128" s="1"/>
      <c r="B1128" s="1"/>
      <c r="C1128" s="187"/>
      <c r="K1128" s="1"/>
      <c r="L1128" s="41"/>
      <c r="M1128" s="42"/>
      <c r="N1128" s="43"/>
      <c r="O1128" s="3"/>
    </row>
    <row r="1129" spans="1:15" ht="14.25" customHeight="1" x14ac:dyDescent="0.3">
      <c r="A1129" s="1"/>
      <c r="B1129" s="1"/>
      <c r="C1129" s="187"/>
      <c r="K1129" s="1"/>
      <c r="L1129" s="41"/>
      <c r="M1129" s="42"/>
      <c r="N1129" s="43"/>
      <c r="O1129" s="3"/>
    </row>
    <row r="1130" spans="1:15" ht="14.25" customHeight="1" x14ac:dyDescent="0.3">
      <c r="A1130" s="1"/>
      <c r="B1130" s="1"/>
      <c r="C1130" s="187"/>
      <c r="K1130" s="1"/>
      <c r="L1130" s="41"/>
      <c r="M1130" s="42"/>
      <c r="N1130" s="43"/>
      <c r="O1130" s="3"/>
    </row>
    <row r="1131" spans="1:15" ht="14.25" customHeight="1" x14ac:dyDescent="0.3">
      <c r="A1131" s="1"/>
      <c r="B1131" s="1"/>
      <c r="C1131" s="187"/>
      <c r="K1131" s="1"/>
      <c r="L1131" s="41"/>
      <c r="M1131" s="42"/>
      <c r="N1131" s="43"/>
      <c r="O1131" s="3"/>
    </row>
    <row r="1132" spans="1:15" ht="14.25" customHeight="1" x14ac:dyDescent="0.3">
      <c r="A1132" s="1"/>
      <c r="B1132" s="1"/>
      <c r="C1132" s="187"/>
      <c r="K1132" s="1"/>
      <c r="L1132" s="41"/>
      <c r="M1132" s="42"/>
      <c r="N1132" s="43"/>
      <c r="O1132" s="3"/>
    </row>
    <row r="1133" spans="1:15" ht="14.25" customHeight="1" x14ac:dyDescent="0.3">
      <c r="A1133" s="1"/>
      <c r="B1133" s="1"/>
      <c r="C1133" s="187"/>
      <c r="K1133" s="1"/>
      <c r="L1133" s="41"/>
      <c r="M1133" s="42"/>
      <c r="N1133" s="43"/>
      <c r="O1133" s="3"/>
    </row>
    <row r="1134" spans="1:15" ht="14.25" customHeight="1" x14ac:dyDescent="0.3">
      <c r="A1134" s="1"/>
      <c r="B1134" s="1"/>
      <c r="C1134" s="187"/>
      <c r="K1134" s="1"/>
      <c r="L1134" s="41"/>
      <c r="M1134" s="42"/>
      <c r="N1134" s="43"/>
      <c r="O1134" s="3"/>
    </row>
    <row r="1135" spans="1:15" ht="14.25" customHeight="1" x14ac:dyDescent="0.3">
      <c r="A1135" s="1"/>
      <c r="B1135" s="1"/>
      <c r="C1135" s="187"/>
      <c r="K1135" s="1"/>
      <c r="L1135" s="41"/>
      <c r="M1135" s="42"/>
      <c r="N1135" s="43"/>
      <c r="O1135" s="3"/>
    </row>
    <row r="1136" spans="1:15" ht="14.25" customHeight="1" x14ac:dyDescent="0.3">
      <c r="A1136" s="1"/>
      <c r="B1136" s="1"/>
      <c r="C1136" s="187"/>
      <c r="K1136" s="1"/>
      <c r="L1136" s="41"/>
      <c r="M1136" s="42"/>
      <c r="N1136" s="43"/>
      <c r="O1136" s="3"/>
    </row>
    <row r="1137" spans="1:15" ht="14.25" customHeight="1" x14ac:dyDescent="0.3">
      <c r="A1137" s="1"/>
      <c r="B1137" s="1"/>
      <c r="C1137" s="187"/>
      <c r="K1137" s="1"/>
      <c r="L1137" s="41"/>
      <c r="M1137" s="42"/>
      <c r="N1137" s="43"/>
      <c r="O1137" s="3"/>
    </row>
    <row r="1138" spans="1:15" ht="14.25" customHeight="1" x14ac:dyDescent="0.3">
      <c r="A1138" s="1"/>
      <c r="B1138" s="1"/>
      <c r="C1138" s="187"/>
      <c r="K1138" s="1"/>
      <c r="L1138" s="41"/>
      <c r="M1138" s="42"/>
      <c r="N1138" s="43"/>
      <c r="O1138" s="3"/>
    </row>
    <row r="1139" spans="1:15" ht="14.25" customHeight="1" x14ac:dyDescent="0.3">
      <c r="A1139" s="1"/>
      <c r="B1139" s="1"/>
      <c r="C1139" s="187"/>
      <c r="K1139" s="1"/>
      <c r="L1139" s="41"/>
      <c r="M1139" s="42"/>
      <c r="N1139" s="43"/>
      <c r="O1139" s="3"/>
    </row>
    <row r="1140" spans="1:15" ht="14.25" customHeight="1" x14ac:dyDescent="0.3">
      <c r="A1140" s="1"/>
      <c r="B1140" s="1"/>
      <c r="C1140" s="187"/>
      <c r="K1140" s="1"/>
      <c r="L1140" s="41"/>
      <c r="M1140" s="42"/>
      <c r="N1140" s="43"/>
      <c r="O1140" s="3"/>
    </row>
    <row r="1141" spans="1:15" ht="14.25" customHeight="1" x14ac:dyDescent="0.3">
      <c r="A1141" s="1"/>
      <c r="B1141" s="1"/>
      <c r="C1141" s="187"/>
      <c r="K1141" s="1"/>
      <c r="L1141" s="41"/>
      <c r="M1141" s="42"/>
      <c r="N1141" s="43"/>
      <c r="O1141" s="3"/>
    </row>
    <row r="1142" spans="1:15" ht="14.25" customHeight="1" x14ac:dyDescent="0.3">
      <c r="A1142" s="1"/>
      <c r="B1142" s="1"/>
      <c r="C1142" s="187"/>
      <c r="K1142" s="1"/>
      <c r="L1142" s="41"/>
      <c r="M1142" s="42"/>
      <c r="N1142" s="43"/>
      <c r="O1142" s="3"/>
    </row>
    <row r="1143" spans="1:15" ht="14.25" customHeight="1" x14ac:dyDescent="0.3">
      <c r="A1143" s="1"/>
      <c r="B1143" s="1"/>
      <c r="C1143" s="187"/>
      <c r="K1143" s="1"/>
      <c r="L1143" s="41"/>
      <c r="M1143" s="42"/>
      <c r="N1143" s="43"/>
      <c r="O1143" s="3"/>
    </row>
    <row r="1144" spans="1:15" ht="14.25" customHeight="1" x14ac:dyDescent="0.3">
      <c r="A1144" s="1"/>
      <c r="B1144" s="1"/>
      <c r="C1144" s="187"/>
      <c r="K1144" s="1"/>
      <c r="L1144" s="41"/>
      <c r="M1144" s="42"/>
      <c r="N1144" s="43"/>
      <c r="O1144" s="3"/>
    </row>
    <row r="1145" spans="1:15" ht="14.25" customHeight="1" x14ac:dyDescent="0.3">
      <c r="A1145" s="1"/>
      <c r="B1145" s="1"/>
      <c r="C1145" s="187"/>
      <c r="K1145" s="1"/>
      <c r="L1145" s="41"/>
      <c r="M1145" s="42"/>
      <c r="N1145" s="43"/>
      <c r="O1145" s="3"/>
    </row>
    <row r="1146" spans="1:15" ht="14.25" customHeight="1" x14ac:dyDescent="0.3">
      <c r="A1146" s="1"/>
      <c r="B1146" s="1"/>
      <c r="C1146" s="187"/>
      <c r="K1146" s="1"/>
      <c r="L1146" s="41"/>
      <c r="M1146" s="42"/>
      <c r="N1146" s="43"/>
      <c r="O1146" s="3"/>
    </row>
    <row r="1147" spans="1:15" ht="14.25" customHeight="1" x14ac:dyDescent="0.3">
      <c r="A1147" s="1"/>
      <c r="B1147" s="1"/>
      <c r="C1147" s="187"/>
      <c r="K1147" s="1"/>
      <c r="L1147" s="41"/>
      <c r="M1147" s="42"/>
      <c r="N1147" s="43"/>
      <c r="O1147" s="3"/>
    </row>
    <row r="1148" spans="1:15" ht="14.25" customHeight="1" x14ac:dyDescent="0.3">
      <c r="A1148" s="1"/>
      <c r="B1148" s="1"/>
      <c r="C1148" s="187"/>
      <c r="K1148" s="1"/>
      <c r="L1148" s="41"/>
      <c r="M1148" s="42"/>
      <c r="N1148" s="43"/>
      <c r="O1148" s="3"/>
    </row>
    <row r="1149" spans="1:15" ht="14.25" customHeight="1" x14ac:dyDescent="0.3">
      <c r="A1149" s="1"/>
      <c r="B1149" s="1"/>
      <c r="C1149" s="187"/>
      <c r="K1149" s="1"/>
      <c r="L1149" s="41"/>
      <c r="M1149" s="42"/>
      <c r="N1149" s="43"/>
      <c r="O1149" s="3"/>
    </row>
    <row r="1150" spans="1:15" ht="14.25" customHeight="1" x14ac:dyDescent="0.3">
      <c r="A1150" s="1"/>
      <c r="B1150" s="1"/>
      <c r="C1150" s="187"/>
      <c r="K1150" s="1"/>
      <c r="L1150" s="41"/>
      <c r="M1150" s="42"/>
      <c r="N1150" s="43"/>
      <c r="O1150" s="3"/>
    </row>
    <row r="1151" spans="1:15" ht="14.25" customHeight="1" x14ac:dyDescent="0.3">
      <c r="A1151" s="1"/>
      <c r="B1151" s="1"/>
      <c r="C1151" s="187"/>
      <c r="K1151" s="1"/>
      <c r="L1151" s="41"/>
      <c r="M1151" s="42"/>
      <c r="N1151" s="43"/>
      <c r="O1151" s="3"/>
    </row>
    <row r="1152" spans="1:15" ht="14.25" customHeight="1" x14ac:dyDescent="0.3">
      <c r="A1152" s="1"/>
      <c r="B1152" s="1"/>
      <c r="C1152" s="187"/>
      <c r="K1152" s="1"/>
      <c r="L1152" s="41"/>
      <c r="M1152" s="42"/>
      <c r="N1152" s="43"/>
      <c r="O1152" s="3"/>
    </row>
    <row r="1153" spans="1:15" ht="14.25" customHeight="1" x14ac:dyDescent="0.3">
      <c r="A1153" s="1"/>
      <c r="B1153" s="1"/>
      <c r="C1153" s="187"/>
      <c r="K1153" s="1"/>
      <c r="L1153" s="41"/>
      <c r="M1153" s="42"/>
      <c r="N1153" s="43"/>
      <c r="O1153" s="3"/>
    </row>
    <row r="1154" spans="1:15" ht="14.25" customHeight="1" x14ac:dyDescent="0.3">
      <c r="A1154" s="1"/>
      <c r="B1154" s="1"/>
      <c r="C1154" s="187"/>
      <c r="K1154" s="1"/>
      <c r="L1154" s="41"/>
      <c r="M1154" s="42"/>
      <c r="N1154" s="43"/>
      <c r="O1154" s="3"/>
    </row>
    <row r="1155" spans="1:15" ht="14.25" customHeight="1" x14ac:dyDescent="0.3">
      <c r="A1155" s="1"/>
      <c r="B1155" s="1"/>
      <c r="C1155" s="187"/>
      <c r="K1155" s="1"/>
      <c r="L1155" s="41"/>
      <c r="M1155" s="42"/>
      <c r="N1155" s="43"/>
      <c r="O1155" s="3"/>
    </row>
    <row r="1156" spans="1:15" ht="14.25" customHeight="1" x14ac:dyDescent="0.3">
      <c r="A1156" s="1"/>
      <c r="B1156" s="1"/>
      <c r="C1156" s="187"/>
      <c r="K1156" s="1"/>
      <c r="L1156" s="41"/>
      <c r="M1156" s="42"/>
      <c r="N1156" s="43"/>
      <c r="O1156" s="3"/>
    </row>
    <row r="1157" spans="1:15" ht="14.25" customHeight="1" x14ac:dyDescent="0.3">
      <c r="A1157" s="1"/>
      <c r="B1157" s="1"/>
      <c r="C1157" s="187"/>
      <c r="K1157" s="1"/>
      <c r="L1157" s="41"/>
      <c r="M1157" s="42"/>
      <c r="N1157" s="43"/>
      <c r="O1157" s="3"/>
    </row>
    <row r="1158" spans="1:15" ht="14.25" customHeight="1" x14ac:dyDescent="0.3">
      <c r="A1158" s="1"/>
      <c r="B1158" s="1"/>
      <c r="C1158" s="187"/>
      <c r="K1158" s="1"/>
      <c r="L1158" s="41"/>
      <c r="M1158" s="42"/>
      <c r="N1158" s="43"/>
      <c r="O1158" s="3"/>
    </row>
    <row r="1159" spans="1:15" ht="14.25" customHeight="1" x14ac:dyDescent="0.3">
      <c r="A1159" s="1"/>
      <c r="B1159" s="1"/>
      <c r="C1159" s="187"/>
      <c r="K1159" s="1"/>
      <c r="L1159" s="41"/>
      <c r="M1159" s="42"/>
      <c r="N1159" s="43"/>
      <c r="O1159" s="3"/>
    </row>
    <row r="1160" spans="1:15" ht="14.25" customHeight="1" x14ac:dyDescent="0.3">
      <c r="A1160" s="1"/>
      <c r="B1160" s="1"/>
      <c r="C1160" s="187"/>
      <c r="K1160" s="1"/>
      <c r="L1160" s="41"/>
      <c r="M1160" s="42"/>
      <c r="N1160" s="43"/>
      <c r="O1160" s="3"/>
    </row>
    <row r="1161" spans="1:15" ht="14.25" customHeight="1" x14ac:dyDescent="0.3">
      <c r="A1161" s="1"/>
      <c r="B1161" s="1"/>
      <c r="C1161" s="187"/>
      <c r="K1161" s="1"/>
      <c r="L1161" s="41"/>
      <c r="M1161" s="42"/>
      <c r="N1161" s="43"/>
      <c r="O1161" s="3"/>
    </row>
    <row r="1162" spans="1:15" ht="14.25" customHeight="1" x14ac:dyDescent="0.3">
      <c r="A1162" s="1"/>
      <c r="B1162" s="1"/>
      <c r="C1162" s="187"/>
      <c r="K1162" s="1"/>
      <c r="L1162" s="41"/>
      <c r="M1162" s="42"/>
      <c r="N1162" s="43"/>
      <c r="O1162" s="3"/>
    </row>
    <row r="1163" spans="1:15" ht="14.25" customHeight="1" x14ac:dyDescent="0.3">
      <c r="A1163" s="1"/>
      <c r="B1163" s="1"/>
      <c r="C1163" s="187"/>
      <c r="K1163" s="1"/>
      <c r="L1163" s="41"/>
      <c r="M1163" s="42"/>
      <c r="N1163" s="43"/>
      <c r="O1163" s="3"/>
    </row>
    <row r="1164" spans="1:15" ht="14.25" customHeight="1" x14ac:dyDescent="0.3">
      <c r="A1164" s="1"/>
      <c r="B1164" s="1"/>
      <c r="C1164" s="187"/>
      <c r="K1164" s="1"/>
      <c r="L1164" s="41"/>
      <c r="M1164" s="42"/>
      <c r="N1164" s="43"/>
      <c r="O1164" s="3"/>
    </row>
    <row r="1165" spans="1:15" ht="14.25" customHeight="1" x14ac:dyDescent="0.3">
      <c r="A1165" s="1"/>
      <c r="B1165" s="1"/>
      <c r="C1165" s="187"/>
      <c r="K1165" s="1"/>
      <c r="L1165" s="41"/>
      <c r="M1165" s="42"/>
      <c r="N1165" s="43"/>
      <c r="O1165" s="3"/>
    </row>
    <row r="1166" spans="1:15" ht="14.25" customHeight="1" x14ac:dyDescent="0.3">
      <c r="A1166" s="1"/>
      <c r="B1166" s="1"/>
      <c r="C1166" s="187"/>
      <c r="K1166" s="1"/>
      <c r="L1166" s="41"/>
      <c r="M1166" s="42"/>
      <c r="N1166" s="43"/>
      <c r="O1166" s="3"/>
    </row>
    <row r="1167" spans="1:15" ht="14.25" customHeight="1" x14ac:dyDescent="0.3">
      <c r="A1167" s="1"/>
      <c r="B1167" s="1"/>
      <c r="C1167" s="187"/>
      <c r="K1167" s="1"/>
      <c r="L1167" s="41"/>
      <c r="M1167" s="42"/>
      <c r="N1167" s="43"/>
      <c r="O1167" s="3"/>
    </row>
    <row r="1168" spans="1:15" ht="14.25" customHeight="1" x14ac:dyDescent="0.3">
      <c r="A1168" s="1"/>
      <c r="B1168" s="1"/>
      <c r="C1168" s="187"/>
      <c r="K1168" s="1"/>
      <c r="L1168" s="41"/>
      <c r="M1168" s="42"/>
      <c r="N1168" s="43"/>
      <c r="O1168" s="3"/>
    </row>
    <row r="1169" spans="1:15" ht="14.25" customHeight="1" x14ac:dyDescent="0.3">
      <c r="A1169" s="1"/>
      <c r="B1169" s="1"/>
      <c r="C1169" s="187"/>
      <c r="K1169" s="1"/>
      <c r="L1169" s="41"/>
      <c r="M1169" s="42"/>
      <c r="N1169" s="43"/>
      <c r="O1169" s="3"/>
    </row>
    <row r="1170" spans="1:15" ht="14.25" customHeight="1" x14ac:dyDescent="0.3">
      <c r="A1170" s="1"/>
      <c r="B1170" s="1"/>
      <c r="C1170" s="187"/>
      <c r="K1170" s="1"/>
      <c r="L1170" s="41"/>
      <c r="M1170" s="42"/>
      <c r="N1170" s="43"/>
      <c r="O1170" s="3"/>
    </row>
    <row r="1171" spans="1:15" ht="14.25" customHeight="1" x14ac:dyDescent="0.3">
      <c r="A1171" s="1"/>
      <c r="B1171" s="1"/>
      <c r="C1171" s="187"/>
      <c r="K1171" s="1"/>
      <c r="L1171" s="41"/>
      <c r="M1171" s="42"/>
      <c r="N1171" s="43"/>
      <c r="O1171" s="3"/>
    </row>
    <row r="1172" spans="1:15" ht="14.25" customHeight="1" x14ac:dyDescent="0.3">
      <c r="A1172" s="1"/>
      <c r="B1172" s="1"/>
      <c r="C1172" s="187"/>
      <c r="K1172" s="1"/>
      <c r="L1172" s="41"/>
      <c r="M1172" s="42"/>
      <c r="N1172" s="43"/>
      <c r="O1172" s="3"/>
    </row>
    <row r="1173" spans="1:15" ht="14.25" customHeight="1" x14ac:dyDescent="0.3">
      <c r="A1173" s="1"/>
      <c r="B1173" s="1"/>
      <c r="C1173" s="187"/>
      <c r="K1173" s="1"/>
      <c r="L1173" s="41"/>
      <c r="M1173" s="42"/>
      <c r="N1173" s="43"/>
      <c r="O1173" s="3"/>
    </row>
    <row r="1174" spans="1:15" ht="14.25" customHeight="1" x14ac:dyDescent="0.3">
      <c r="A1174" s="1"/>
      <c r="B1174" s="1"/>
      <c r="C1174" s="187"/>
      <c r="K1174" s="1"/>
      <c r="L1174" s="41"/>
      <c r="M1174" s="42"/>
      <c r="N1174" s="43"/>
      <c r="O1174" s="3"/>
    </row>
    <row r="1175" spans="1:15" ht="14.25" customHeight="1" x14ac:dyDescent="0.3">
      <c r="A1175" s="1"/>
      <c r="B1175" s="1"/>
      <c r="C1175" s="187"/>
      <c r="K1175" s="1"/>
      <c r="L1175" s="41"/>
      <c r="M1175" s="42"/>
      <c r="N1175" s="43"/>
      <c r="O1175" s="3"/>
    </row>
    <row r="1176" spans="1:15" ht="14.25" customHeight="1" x14ac:dyDescent="0.3">
      <c r="A1176" s="1"/>
      <c r="B1176" s="1"/>
      <c r="C1176" s="187"/>
      <c r="K1176" s="1"/>
      <c r="L1176" s="41"/>
      <c r="M1176" s="42"/>
      <c r="N1176" s="43"/>
      <c r="O1176" s="3"/>
    </row>
    <row r="1177" spans="1:15" ht="14.25" customHeight="1" x14ac:dyDescent="0.3">
      <c r="A1177" s="1"/>
      <c r="B1177" s="1"/>
      <c r="C1177" s="187"/>
      <c r="K1177" s="1"/>
      <c r="L1177" s="41"/>
      <c r="M1177" s="42"/>
      <c r="N1177" s="43"/>
      <c r="O1177" s="3"/>
    </row>
    <row r="1178" spans="1:15" ht="14.25" customHeight="1" x14ac:dyDescent="0.3">
      <c r="A1178" s="1"/>
      <c r="B1178" s="1"/>
      <c r="C1178" s="187"/>
      <c r="K1178" s="1"/>
      <c r="L1178" s="41"/>
      <c r="M1178" s="42"/>
      <c r="N1178" s="43"/>
      <c r="O1178" s="3"/>
    </row>
    <row r="1179" spans="1:15" ht="14.25" customHeight="1" x14ac:dyDescent="0.3">
      <c r="A1179" s="1"/>
      <c r="B1179" s="1"/>
      <c r="C1179" s="187"/>
      <c r="K1179" s="1"/>
      <c r="L1179" s="41"/>
      <c r="M1179" s="42"/>
      <c r="N1179" s="43"/>
      <c r="O1179" s="3"/>
    </row>
    <row r="1180" spans="1:15" ht="14.25" customHeight="1" x14ac:dyDescent="0.3">
      <c r="A1180" s="1"/>
      <c r="B1180" s="1"/>
      <c r="C1180" s="187"/>
      <c r="K1180" s="1"/>
      <c r="L1180" s="41"/>
      <c r="M1180" s="42"/>
      <c r="N1180" s="43"/>
      <c r="O1180" s="3"/>
    </row>
    <row r="1181" spans="1:15" ht="14.25" customHeight="1" x14ac:dyDescent="0.3">
      <c r="A1181" s="1"/>
      <c r="B1181" s="1"/>
      <c r="C1181" s="187"/>
      <c r="K1181" s="1"/>
      <c r="L1181" s="41"/>
      <c r="M1181" s="42"/>
      <c r="N1181" s="43"/>
      <c r="O1181" s="3"/>
    </row>
    <row r="1182" spans="1:15" ht="14.25" customHeight="1" x14ac:dyDescent="0.3">
      <c r="A1182" s="1"/>
      <c r="B1182" s="1"/>
      <c r="C1182" s="187"/>
      <c r="K1182" s="1"/>
      <c r="L1182" s="41"/>
      <c r="M1182" s="42"/>
      <c r="N1182" s="43"/>
      <c r="O1182" s="3"/>
    </row>
    <row r="1183" spans="1:15" ht="14.25" customHeight="1" x14ac:dyDescent="0.3">
      <c r="A1183" s="1"/>
      <c r="B1183" s="1"/>
      <c r="C1183" s="187"/>
      <c r="K1183" s="1"/>
      <c r="L1183" s="41"/>
      <c r="M1183" s="42"/>
      <c r="N1183" s="43"/>
      <c r="O1183" s="3"/>
    </row>
    <row r="1184" spans="1:15" ht="14.25" customHeight="1" x14ac:dyDescent="0.3">
      <c r="A1184" s="1"/>
      <c r="B1184" s="1"/>
      <c r="C1184" s="187"/>
      <c r="K1184" s="1"/>
      <c r="L1184" s="41"/>
      <c r="M1184" s="42"/>
      <c r="N1184" s="43"/>
      <c r="O1184" s="3"/>
    </row>
    <row r="1185" spans="1:15" ht="14.25" customHeight="1" x14ac:dyDescent="0.3">
      <c r="A1185" s="1"/>
      <c r="B1185" s="1"/>
      <c r="C1185" s="187"/>
      <c r="K1185" s="1"/>
      <c r="L1185" s="41"/>
      <c r="M1185" s="42"/>
      <c r="N1185" s="43"/>
      <c r="O1185" s="3"/>
    </row>
    <row r="1186" spans="1:15" ht="14.25" customHeight="1" x14ac:dyDescent="0.3">
      <c r="A1186" s="1"/>
      <c r="B1186" s="1"/>
      <c r="C1186" s="187"/>
      <c r="K1186" s="1"/>
      <c r="L1186" s="41"/>
      <c r="M1186" s="42"/>
      <c r="N1186" s="43"/>
      <c r="O1186" s="3"/>
    </row>
    <row r="1187" spans="1:15" ht="14.25" customHeight="1" x14ac:dyDescent="0.3">
      <c r="A1187" s="1"/>
      <c r="B1187" s="1"/>
      <c r="C1187" s="187"/>
      <c r="K1187" s="1"/>
      <c r="L1187" s="41"/>
      <c r="M1187" s="42"/>
      <c r="N1187" s="43"/>
      <c r="O1187" s="3"/>
    </row>
    <row r="1188" spans="1:15" ht="14.25" customHeight="1" x14ac:dyDescent="0.3">
      <c r="A1188" s="1"/>
      <c r="B1188" s="1"/>
      <c r="C1188" s="187"/>
      <c r="K1188" s="1"/>
      <c r="L1188" s="41"/>
      <c r="M1188" s="42"/>
      <c r="N1188" s="43"/>
      <c r="O1188" s="3"/>
    </row>
    <row r="1189" spans="1:15" ht="14.25" customHeight="1" x14ac:dyDescent="0.3">
      <c r="A1189" s="1"/>
      <c r="B1189" s="1"/>
      <c r="C1189" s="187"/>
      <c r="K1189" s="1"/>
      <c r="L1189" s="41"/>
      <c r="M1189" s="42"/>
      <c r="N1189" s="43"/>
      <c r="O1189" s="3"/>
    </row>
    <row r="1190" spans="1:15" ht="14.25" customHeight="1" x14ac:dyDescent="0.3">
      <c r="A1190" s="1"/>
      <c r="B1190" s="1"/>
      <c r="C1190" s="187"/>
      <c r="K1190" s="1"/>
      <c r="L1190" s="41"/>
      <c r="M1190" s="42"/>
      <c r="N1190" s="43"/>
      <c r="O1190" s="3"/>
    </row>
    <row r="1191" spans="1:15" ht="14.25" customHeight="1" x14ac:dyDescent="0.3">
      <c r="A1191" s="1"/>
      <c r="B1191" s="1"/>
      <c r="C1191" s="187"/>
      <c r="K1191" s="1"/>
      <c r="L1191" s="41"/>
      <c r="M1191" s="42"/>
      <c r="N1191" s="43"/>
      <c r="O1191" s="3"/>
    </row>
    <row r="1192" spans="1:15" ht="14.25" customHeight="1" x14ac:dyDescent="0.3">
      <c r="A1192" s="1"/>
      <c r="B1192" s="1"/>
      <c r="C1192" s="187"/>
      <c r="K1192" s="1"/>
      <c r="L1192" s="41"/>
      <c r="M1192" s="42"/>
      <c r="N1192" s="43"/>
      <c r="O1192" s="3"/>
    </row>
    <row r="1193" spans="1:15" ht="14.25" customHeight="1" x14ac:dyDescent="0.3">
      <c r="A1193" s="1"/>
      <c r="B1193" s="1"/>
      <c r="C1193" s="187"/>
      <c r="K1193" s="1"/>
      <c r="L1193" s="41"/>
      <c r="M1193" s="42"/>
      <c r="N1193" s="43"/>
      <c r="O1193" s="3"/>
    </row>
    <row r="1194" spans="1:15" ht="14.25" customHeight="1" x14ac:dyDescent="0.3">
      <c r="A1194" s="1"/>
      <c r="B1194" s="1"/>
      <c r="C1194" s="187"/>
      <c r="K1194" s="1"/>
      <c r="L1194" s="41"/>
      <c r="M1194" s="42"/>
      <c r="N1194" s="43"/>
      <c r="O1194" s="3"/>
    </row>
  </sheetData>
  <sheetProtection algorithmName="SHA-512" hashValue="3zi3PkTAa6YKYZ/vhToGpMeGHxpuf4sPmR0OcOisEnWNu0T8mJGxdGMWZMAHnxIe9MHLSe0Ao2UpHHF2vy8Zxg==" saltValue="9GuwIc56e/ridVryRFEsYQ==" spinCount="100000" sheet="1" objects="1" scenarios="1"/>
  <autoFilter ref="B27:O284" xr:uid="{90E8EDEE-E073-4F11-B6DF-D7FD53DCEBF1}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357">
    <mergeCell ref="C304:J304"/>
    <mergeCell ref="Q201:R201"/>
    <mergeCell ref="Q219:R219"/>
    <mergeCell ref="Q225:R225"/>
    <mergeCell ref="Q226:R226"/>
    <mergeCell ref="Q234:R234"/>
    <mergeCell ref="Q256:R256"/>
    <mergeCell ref="Q261:R261"/>
    <mergeCell ref="Q268:R268"/>
    <mergeCell ref="Q275:R275"/>
    <mergeCell ref="C283:J283"/>
    <mergeCell ref="C290:J290"/>
    <mergeCell ref="C291:J291"/>
    <mergeCell ref="C292:J292"/>
    <mergeCell ref="C293:J293"/>
    <mergeCell ref="C294:J294"/>
    <mergeCell ref="C295:J295"/>
    <mergeCell ref="C302:J302"/>
    <mergeCell ref="C303:J303"/>
    <mergeCell ref="C274:J274"/>
    <mergeCell ref="C275:J275"/>
    <mergeCell ref="C276:J276"/>
    <mergeCell ref="C277:J277"/>
    <mergeCell ref="C278:J278"/>
    <mergeCell ref="C279:J279"/>
    <mergeCell ref="C280:J280"/>
    <mergeCell ref="C281:J281"/>
    <mergeCell ref="C282:J282"/>
    <mergeCell ref="C259:J259"/>
    <mergeCell ref="C269:J269"/>
    <mergeCell ref="C270:J270"/>
    <mergeCell ref="C271:J271"/>
    <mergeCell ref="C272:J272"/>
    <mergeCell ref="C273:J273"/>
    <mergeCell ref="C260:J260"/>
    <mergeCell ref="C261:J261"/>
    <mergeCell ref="C262:J262"/>
    <mergeCell ref="C263:J263"/>
    <mergeCell ref="C264:J264"/>
    <mergeCell ref="C265:J265"/>
    <mergeCell ref="C266:J266"/>
    <mergeCell ref="C267:J267"/>
    <mergeCell ref="C268:J268"/>
    <mergeCell ref="C250:J250"/>
    <mergeCell ref="C251:J251"/>
    <mergeCell ref="C252:J252"/>
    <mergeCell ref="C253:J253"/>
    <mergeCell ref="C254:J254"/>
    <mergeCell ref="C255:J255"/>
    <mergeCell ref="C256:J256"/>
    <mergeCell ref="C257:J257"/>
    <mergeCell ref="C258:J258"/>
    <mergeCell ref="C241:J241"/>
    <mergeCell ref="C242:J242"/>
    <mergeCell ref="C243:J243"/>
    <mergeCell ref="C244:J244"/>
    <mergeCell ref="C245:J245"/>
    <mergeCell ref="C246:J246"/>
    <mergeCell ref="C247:J247"/>
    <mergeCell ref="C248:J248"/>
    <mergeCell ref="C249:J249"/>
    <mergeCell ref="C232:J232"/>
    <mergeCell ref="C233:J233"/>
    <mergeCell ref="C234:J234"/>
    <mergeCell ref="C235:J235"/>
    <mergeCell ref="C236:J236"/>
    <mergeCell ref="C237:J237"/>
    <mergeCell ref="C238:J238"/>
    <mergeCell ref="C239:J239"/>
    <mergeCell ref="C240:J240"/>
    <mergeCell ref="C223:J223"/>
    <mergeCell ref="C224:J224"/>
    <mergeCell ref="C225:J225"/>
    <mergeCell ref="C226:J226"/>
    <mergeCell ref="C227:J227"/>
    <mergeCell ref="C228:J228"/>
    <mergeCell ref="C229:J229"/>
    <mergeCell ref="C230:J230"/>
    <mergeCell ref="C231:J231"/>
    <mergeCell ref="Q198:R198"/>
    <mergeCell ref="C203:J203"/>
    <mergeCell ref="C204:J204"/>
    <mergeCell ref="C205:J205"/>
    <mergeCell ref="C206:J206"/>
    <mergeCell ref="C207:J207"/>
    <mergeCell ref="C208:J208"/>
    <mergeCell ref="C209:J209"/>
    <mergeCell ref="C210:J210"/>
    <mergeCell ref="Q57:R57"/>
    <mergeCell ref="Q82:R82"/>
    <mergeCell ref="Q86:R86"/>
    <mergeCell ref="Q88:R88"/>
    <mergeCell ref="Q40:R40"/>
    <mergeCell ref="Q45:R45"/>
    <mergeCell ref="W31:W33"/>
    <mergeCell ref="X31:X33"/>
    <mergeCell ref="C37:J37"/>
    <mergeCell ref="C38:J38"/>
    <mergeCell ref="C39:J39"/>
    <mergeCell ref="C36:J36"/>
    <mergeCell ref="Q31:Q33"/>
    <mergeCell ref="R31:R33"/>
    <mergeCell ref="S31:S33"/>
    <mergeCell ref="T31:T33"/>
    <mergeCell ref="U31:U33"/>
    <mergeCell ref="V31:V33"/>
    <mergeCell ref="C46:J46"/>
    <mergeCell ref="C78:J78"/>
    <mergeCell ref="C79:J79"/>
    <mergeCell ref="C80:J80"/>
    <mergeCell ref="C81:J81"/>
    <mergeCell ref="C82:J82"/>
    <mergeCell ref="B11:E12"/>
    <mergeCell ref="F11:M12"/>
    <mergeCell ref="N11:O12"/>
    <mergeCell ref="L17:N17"/>
    <mergeCell ref="L18:N18"/>
    <mergeCell ref="L19:N19"/>
    <mergeCell ref="L20:N20"/>
    <mergeCell ref="C33:J33"/>
    <mergeCell ref="C34:J34"/>
    <mergeCell ref="B26:O26"/>
    <mergeCell ref="C27:J27"/>
    <mergeCell ref="C28:J28"/>
    <mergeCell ref="B19:E19"/>
    <mergeCell ref="F19:K19"/>
    <mergeCell ref="B20:F20"/>
    <mergeCell ref="G20:K20"/>
    <mergeCell ref="B15:F15"/>
    <mergeCell ref="B21:K25"/>
    <mergeCell ref="L21:O25"/>
    <mergeCell ref="H314:J314"/>
    <mergeCell ref="C312:F312"/>
    <mergeCell ref="H313:J313"/>
    <mergeCell ref="C299:J299"/>
    <mergeCell ref="C300:J300"/>
    <mergeCell ref="C301:J301"/>
    <mergeCell ref="C305:J305"/>
    <mergeCell ref="C45:J45"/>
    <mergeCell ref="C29:J29"/>
    <mergeCell ref="C198:J198"/>
    <mergeCell ref="C199:J199"/>
    <mergeCell ref="C200:J200"/>
    <mergeCell ref="C201:J201"/>
    <mergeCell ref="C202:J202"/>
    <mergeCell ref="C211:J211"/>
    <mergeCell ref="C212:J212"/>
    <mergeCell ref="C213:J213"/>
    <mergeCell ref="C214:J214"/>
    <mergeCell ref="C215:J215"/>
    <mergeCell ref="C216:J216"/>
    <mergeCell ref="C217:J217"/>
    <mergeCell ref="C218:J218"/>
    <mergeCell ref="C219:J219"/>
    <mergeCell ref="C220:J220"/>
    <mergeCell ref="C196:J196"/>
    <mergeCell ref="C197:J197"/>
    <mergeCell ref="C287:J287"/>
    <mergeCell ref="C288:J288"/>
    <mergeCell ref="C289:J289"/>
    <mergeCell ref="C296:J296"/>
    <mergeCell ref="C297:J297"/>
    <mergeCell ref="C298:J298"/>
    <mergeCell ref="C84:J84"/>
    <mergeCell ref="C85:J85"/>
    <mergeCell ref="C86:J86"/>
    <mergeCell ref="C286:J286"/>
    <mergeCell ref="C116:J116"/>
    <mergeCell ref="C117:J117"/>
    <mergeCell ref="C118:J118"/>
    <mergeCell ref="C123:J123"/>
    <mergeCell ref="C124:J124"/>
    <mergeCell ref="C125:J125"/>
    <mergeCell ref="C134:J134"/>
    <mergeCell ref="C135:J135"/>
    <mergeCell ref="C136:J136"/>
    <mergeCell ref="C137:J137"/>
    <mergeCell ref="C221:J221"/>
    <mergeCell ref="C222:J222"/>
    <mergeCell ref="C97:J97"/>
    <mergeCell ref="C98:J98"/>
    <mergeCell ref="C99:J99"/>
    <mergeCell ref="C100:J100"/>
    <mergeCell ref="C101:J101"/>
    <mergeCell ref="C102:J102"/>
    <mergeCell ref="C103:J103"/>
    <mergeCell ref="C104:J104"/>
    <mergeCell ref="C105:J105"/>
    <mergeCell ref="C95:J95"/>
    <mergeCell ref="C96:J96"/>
    <mergeCell ref="C55:J55"/>
    <mergeCell ref="C56:J56"/>
    <mergeCell ref="C57:J57"/>
    <mergeCell ref="C58:J58"/>
    <mergeCell ref="C59:J59"/>
    <mergeCell ref="C60:J60"/>
    <mergeCell ref="C87:J87"/>
    <mergeCell ref="C88:J88"/>
    <mergeCell ref="C89:J89"/>
    <mergeCell ref="C75:J75"/>
    <mergeCell ref="C76:J76"/>
    <mergeCell ref="C77:J77"/>
    <mergeCell ref="C69:J69"/>
    <mergeCell ref="C70:J70"/>
    <mergeCell ref="C71:J71"/>
    <mergeCell ref="C72:J72"/>
    <mergeCell ref="C73:J73"/>
    <mergeCell ref="C74:J74"/>
    <mergeCell ref="C83:J83"/>
    <mergeCell ref="C94:J94"/>
    <mergeCell ref="B1:O6"/>
    <mergeCell ref="B7:O7"/>
    <mergeCell ref="B8:O8"/>
    <mergeCell ref="B9:O9"/>
    <mergeCell ref="C65:J65"/>
    <mergeCell ref="C66:J66"/>
    <mergeCell ref="C67:J67"/>
    <mergeCell ref="C68:J68"/>
    <mergeCell ref="C47:J47"/>
    <mergeCell ref="C48:J48"/>
    <mergeCell ref="C40:J40"/>
    <mergeCell ref="C41:J41"/>
    <mergeCell ref="C42:J42"/>
    <mergeCell ref="C49:J49"/>
    <mergeCell ref="C50:J50"/>
    <mergeCell ref="C51:J51"/>
    <mergeCell ref="C52:J52"/>
    <mergeCell ref="C53:J53"/>
    <mergeCell ref="C54:J54"/>
    <mergeCell ref="C43:J43"/>
    <mergeCell ref="C44:J44"/>
    <mergeCell ref="C35:J35"/>
    <mergeCell ref="C61:J61"/>
    <mergeCell ref="C62:J62"/>
    <mergeCell ref="S9:V9"/>
    <mergeCell ref="B10:E10"/>
    <mergeCell ref="F10:M10"/>
    <mergeCell ref="N10:O10"/>
    <mergeCell ref="C90:J90"/>
    <mergeCell ref="Q90:R90"/>
    <mergeCell ref="C91:J91"/>
    <mergeCell ref="C92:J92"/>
    <mergeCell ref="C93:J93"/>
    <mergeCell ref="G15:O15"/>
    <mergeCell ref="B16:O16"/>
    <mergeCell ref="B17:K17"/>
    <mergeCell ref="B18:G18"/>
    <mergeCell ref="H18:K18"/>
    <mergeCell ref="B13:O13"/>
    <mergeCell ref="B14:F14"/>
    <mergeCell ref="G14:O14"/>
    <mergeCell ref="C63:J63"/>
    <mergeCell ref="C64:J64"/>
    <mergeCell ref="Q26:X26"/>
    <mergeCell ref="Q28:R28"/>
    <mergeCell ref="C30:J30"/>
    <mergeCell ref="C31:J31"/>
    <mergeCell ref="C32:J32"/>
    <mergeCell ref="Q105:R105"/>
    <mergeCell ref="Q108:R108"/>
    <mergeCell ref="Q110:R110"/>
    <mergeCell ref="Q116:R116"/>
    <mergeCell ref="C119:J119"/>
    <mergeCell ref="C120:J120"/>
    <mergeCell ref="Q120:R120"/>
    <mergeCell ref="C121:J121"/>
    <mergeCell ref="C122:J122"/>
    <mergeCell ref="C106:J106"/>
    <mergeCell ref="C107:J107"/>
    <mergeCell ref="C108:J108"/>
    <mergeCell ref="C109:J109"/>
    <mergeCell ref="C110:J110"/>
    <mergeCell ref="C111:J111"/>
    <mergeCell ref="C112:J112"/>
    <mergeCell ref="C113:J113"/>
    <mergeCell ref="C114:J114"/>
    <mergeCell ref="C115:J115"/>
    <mergeCell ref="Q132:R132"/>
    <mergeCell ref="Q135:R135"/>
    <mergeCell ref="C141:J141"/>
    <mergeCell ref="C142:J142"/>
    <mergeCell ref="C143:J143"/>
    <mergeCell ref="Q143:R143"/>
    <mergeCell ref="Q125:R125"/>
    <mergeCell ref="C126:J126"/>
    <mergeCell ref="C127:J127"/>
    <mergeCell ref="C128:J128"/>
    <mergeCell ref="C129:J129"/>
    <mergeCell ref="C130:J130"/>
    <mergeCell ref="C131:J131"/>
    <mergeCell ref="C132:J132"/>
    <mergeCell ref="C133:J133"/>
    <mergeCell ref="C144:J144"/>
    <mergeCell ref="C145:J145"/>
    <mergeCell ref="C146:J146"/>
    <mergeCell ref="C147:J147"/>
    <mergeCell ref="C148:J148"/>
    <mergeCell ref="C149:J149"/>
    <mergeCell ref="C150:J150"/>
    <mergeCell ref="C151:J151"/>
    <mergeCell ref="C138:J138"/>
    <mergeCell ref="C139:J139"/>
    <mergeCell ref="C140:J140"/>
    <mergeCell ref="C152:J152"/>
    <mergeCell ref="C153:J153"/>
    <mergeCell ref="C154:J154"/>
    <mergeCell ref="C155:J155"/>
    <mergeCell ref="C156:J156"/>
    <mergeCell ref="C157:J157"/>
    <mergeCell ref="C158:J158"/>
    <mergeCell ref="C159:J159"/>
    <mergeCell ref="C160:J160"/>
    <mergeCell ref="C161:J161"/>
    <mergeCell ref="C162:J162"/>
    <mergeCell ref="C163:J163"/>
    <mergeCell ref="C164:J164"/>
    <mergeCell ref="C165:J165"/>
    <mergeCell ref="C166:J166"/>
    <mergeCell ref="C167:J167"/>
    <mergeCell ref="C168:J168"/>
    <mergeCell ref="C169:J169"/>
    <mergeCell ref="C185:J185"/>
    <mergeCell ref="C186:J186"/>
    <mergeCell ref="Q180:R180"/>
    <mergeCell ref="C170:J170"/>
    <mergeCell ref="C171:J171"/>
    <mergeCell ref="C172:J172"/>
    <mergeCell ref="C173:J173"/>
    <mergeCell ref="C174:J174"/>
    <mergeCell ref="C175:J175"/>
    <mergeCell ref="C176:J176"/>
    <mergeCell ref="C177:J177"/>
    <mergeCell ref="C178:J178"/>
    <mergeCell ref="Q13:X14"/>
    <mergeCell ref="T17:V17"/>
    <mergeCell ref="T18:V18"/>
    <mergeCell ref="Q282:R282"/>
    <mergeCell ref="H315:J315"/>
    <mergeCell ref="L312:N312"/>
    <mergeCell ref="L313:N313"/>
    <mergeCell ref="L314:N314"/>
    <mergeCell ref="C313:F313"/>
    <mergeCell ref="C187:J187"/>
    <mergeCell ref="C188:J188"/>
    <mergeCell ref="C189:J189"/>
    <mergeCell ref="C190:J190"/>
    <mergeCell ref="C191:J191"/>
    <mergeCell ref="C192:J192"/>
    <mergeCell ref="C193:J193"/>
    <mergeCell ref="C194:J194"/>
    <mergeCell ref="C195:J195"/>
    <mergeCell ref="C179:J179"/>
    <mergeCell ref="C180:J180"/>
    <mergeCell ref="C181:J181"/>
    <mergeCell ref="C182:J182"/>
    <mergeCell ref="C183:J183"/>
    <mergeCell ref="C184:J184"/>
  </mergeCells>
  <phoneticPr fontId="25" type="noConversion"/>
  <hyperlinks>
    <hyperlink ref="L21" r:id="rId1" location="categoria_888" xr:uid="{9C234D8F-89AA-4F08-844C-D7302D59C9BF}"/>
  </hyperlinks>
  <printOptions horizontalCentered="1"/>
  <pageMargins left="0.39370078740157483" right="0.39370078740157483" top="0.39370078740157483" bottom="0.39370078740157483" header="0" footer="0"/>
  <pageSetup paperSize="9" scale="62" orientation="portrait" r:id="rId2"/>
  <rowBreaks count="1" manualBreakCount="1">
    <brk id="285" min="1" max="14" man="1"/>
  </rowBreaks>
  <colBreaks count="1" manualBreakCount="1">
    <brk id="15" max="73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999"/>
  <sheetViews>
    <sheetView view="pageBreakPreview" topLeftCell="A11" zoomScale="70" zoomScaleNormal="85" zoomScaleSheetLayoutView="70" workbookViewId="0">
      <selection activeCell="Q27" sqref="Q27:R27"/>
    </sheetView>
  </sheetViews>
  <sheetFormatPr defaultColWidth="14.44140625" defaultRowHeight="15" customHeight="1" x14ac:dyDescent="0.3"/>
  <cols>
    <col min="1" max="1" width="14.77734375" bestFit="1" customWidth="1"/>
    <col min="2" max="2" width="41.5546875" customWidth="1"/>
    <col min="3" max="3" width="15.5546875" bestFit="1" customWidth="1"/>
    <col min="4" max="4" width="8" bestFit="1" customWidth="1"/>
    <col min="5" max="5" width="12.33203125" customWidth="1"/>
    <col min="6" max="6" width="4.21875" customWidth="1"/>
    <col min="7" max="7" width="8.109375" customWidth="1"/>
    <col min="8" max="8" width="6.109375" customWidth="1"/>
    <col min="9" max="9" width="11.21875" customWidth="1"/>
    <col min="10" max="10" width="8.44140625" bestFit="1" customWidth="1"/>
    <col min="11" max="11" width="12.44140625" customWidth="1"/>
    <col min="12" max="12" width="5.33203125" customWidth="1"/>
    <col min="13" max="13" width="9" customWidth="1"/>
    <col min="14" max="14" width="6" customWidth="1"/>
    <col min="15" max="15" width="10.6640625" customWidth="1"/>
    <col min="16" max="16" width="9.44140625" customWidth="1"/>
    <col min="17" max="17" width="3.6640625" customWidth="1"/>
    <col min="18" max="18" width="13.6640625" customWidth="1"/>
    <col min="19" max="19" width="8.109375" customWidth="1"/>
    <col min="20" max="20" width="3.6640625" customWidth="1"/>
    <col min="21" max="21" width="13.21875" customWidth="1"/>
    <col min="22" max="22" width="9.6640625" customWidth="1"/>
    <col min="23" max="23" width="5.44140625" customWidth="1"/>
    <col min="24" max="24" width="11.5546875" customWidth="1"/>
    <col min="25" max="25" width="9" customWidth="1"/>
    <col min="26" max="26" width="5.33203125" customWidth="1"/>
    <col min="27" max="27" width="12.109375" customWidth="1"/>
    <col min="28" max="28" width="8.88671875" customWidth="1"/>
    <col min="29" max="29" width="5.33203125" customWidth="1"/>
    <col min="30" max="30" width="13.21875" customWidth="1"/>
    <col min="31" max="31" width="9.6640625" customWidth="1"/>
    <col min="32" max="32" width="7.109375" customWidth="1"/>
    <col min="33" max="33" width="9.88671875" customWidth="1"/>
    <col min="34" max="34" width="9.33203125" bestFit="1" customWidth="1"/>
    <col min="35" max="35" width="16.77734375" bestFit="1" customWidth="1"/>
  </cols>
  <sheetData>
    <row r="1" spans="1:37" ht="14.25" customHeight="1" x14ac:dyDescent="0.3">
      <c r="A1" s="222"/>
      <c r="S1" s="222"/>
    </row>
    <row r="2" spans="1:37" ht="14.25" customHeight="1" x14ac:dyDescent="0.3"/>
    <row r="3" spans="1:37" ht="14.25" customHeight="1" x14ac:dyDescent="0.3"/>
    <row r="4" spans="1:37" ht="14.25" customHeight="1" x14ac:dyDescent="0.3"/>
    <row r="5" spans="1:37" ht="14.25" customHeight="1" x14ac:dyDescent="0.3"/>
    <row r="6" spans="1:37" ht="14.25" customHeight="1" x14ac:dyDescent="0.3"/>
    <row r="7" spans="1:37" ht="14.25" customHeight="1" x14ac:dyDescent="0.3"/>
    <row r="8" spans="1:37" ht="14.25" customHeight="1" thickBot="1" x14ac:dyDescent="0.35">
      <c r="A8" s="223"/>
      <c r="B8" s="223"/>
      <c r="C8" s="223"/>
      <c r="D8" s="223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3"/>
      <c r="AG8" s="223"/>
      <c r="AH8" s="223"/>
      <c r="AI8" s="223"/>
    </row>
    <row r="9" spans="1:37" ht="14.25" customHeight="1" x14ac:dyDescent="0.3">
      <c r="A9" s="62"/>
      <c r="B9" s="63"/>
      <c r="C9" s="63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2"/>
      <c r="T9" s="63"/>
      <c r="U9" s="63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5"/>
    </row>
    <row r="10" spans="1:37" ht="23.4" x14ac:dyDescent="0.45">
      <c r="A10" s="314" t="s">
        <v>187</v>
      </c>
      <c r="B10" s="454"/>
      <c r="C10" s="454"/>
      <c r="D10" s="454"/>
      <c r="E10" s="454"/>
      <c r="F10" s="454"/>
      <c r="G10" s="454"/>
      <c r="H10" s="454"/>
      <c r="I10" s="454"/>
      <c r="J10" s="454"/>
      <c r="K10" s="454"/>
      <c r="L10" s="454"/>
      <c r="M10" s="454"/>
      <c r="N10" s="454"/>
      <c r="O10" s="454"/>
      <c r="P10" s="66"/>
      <c r="Q10" s="66"/>
      <c r="R10" s="66"/>
      <c r="S10" s="314" t="s">
        <v>187</v>
      </c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66"/>
      <c r="AI10" s="67"/>
    </row>
    <row r="11" spans="1:37" ht="23.4" customHeight="1" x14ac:dyDescent="0.45">
      <c r="A11" s="455" t="s">
        <v>188</v>
      </c>
      <c r="B11" s="454"/>
      <c r="C11" s="454"/>
      <c r="D11" s="454"/>
      <c r="E11" s="454"/>
      <c r="F11" s="454"/>
      <c r="G11" s="454"/>
      <c r="H11" s="454"/>
      <c r="I11" s="454"/>
      <c r="J11" s="454"/>
      <c r="K11" s="454"/>
      <c r="L11" s="454"/>
      <c r="M11" s="454"/>
      <c r="N11" s="454"/>
      <c r="O11" s="454"/>
      <c r="P11" s="66"/>
      <c r="Q11" s="66"/>
      <c r="R11" s="66"/>
      <c r="S11" s="455" t="s">
        <v>188</v>
      </c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66"/>
      <c r="AI11" s="67"/>
    </row>
    <row r="12" spans="1:37" ht="14.25" customHeight="1" x14ac:dyDescent="0.3">
      <c r="A12" s="453"/>
      <c r="B12" s="331"/>
      <c r="C12" s="331"/>
      <c r="D12" s="331"/>
      <c r="E12" s="331"/>
      <c r="F12" s="331"/>
      <c r="G12" s="331"/>
      <c r="H12" s="331"/>
      <c r="I12" s="331"/>
      <c r="J12" s="331"/>
      <c r="K12" s="331"/>
      <c r="L12" s="331"/>
      <c r="M12" s="331"/>
      <c r="N12" s="331"/>
      <c r="O12" s="331"/>
      <c r="P12" s="66"/>
      <c r="Q12" s="66"/>
      <c r="R12" s="66"/>
      <c r="S12" s="453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66"/>
      <c r="AI12" s="67"/>
    </row>
    <row r="13" spans="1:37" ht="14.25" customHeight="1" x14ac:dyDescent="0.3">
      <c r="A13" s="462" t="s">
        <v>2</v>
      </c>
      <c r="B13" s="331"/>
      <c r="C13" s="331"/>
      <c r="D13" s="483" t="s">
        <v>3</v>
      </c>
      <c r="E13" s="331"/>
      <c r="F13" s="331"/>
      <c r="G13" s="331"/>
      <c r="H13" s="331"/>
      <c r="I13" s="331"/>
      <c r="J13" s="331"/>
      <c r="K13" s="331"/>
      <c r="L13" s="331"/>
      <c r="M13" s="456" t="s">
        <v>4</v>
      </c>
      <c r="N13" s="331"/>
      <c r="O13" s="331"/>
      <c r="P13" s="66"/>
      <c r="Q13" s="66"/>
      <c r="R13" s="66"/>
      <c r="S13" s="462" t="s">
        <v>2</v>
      </c>
      <c r="T13" s="462"/>
      <c r="U13" s="462"/>
      <c r="V13" s="462"/>
      <c r="W13" s="462"/>
      <c r="X13" s="224" t="str">
        <f>D13</f>
        <v>OBJETO</v>
      </c>
      <c r="AE13" s="456"/>
      <c r="AF13" s="331"/>
      <c r="AG13" s="331"/>
      <c r="AH13" s="487" t="s">
        <v>4</v>
      </c>
      <c r="AI13" s="487"/>
      <c r="AJ13" s="225"/>
      <c r="AK13" s="225"/>
    </row>
    <row r="14" spans="1:37" ht="30" customHeight="1" x14ac:dyDescent="0.3">
      <c r="A14" s="463" t="s">
        <v>5</v>
      </c>
      <c r="B14" s="331"/>
      <c r="C14" s="331"/>
      <c r="D14" s="463" t="s">
        <v>6</v>
      </c>
      <c r="E14" s="331"/>
      <c r="F14" s="331"/>
      <c r="G14" s="331"/>
      <c r="H14" s="331"/>
      <c r="I14" s="331"/>
      <c r="J14" s="331"/>
      <c r="K14" s="331"/>
      <c r="L14" s="331"/>
      <c r="M14" s="484" t="s">
        <v>7</v>
      </c>
      <c r="N14" s="331"/>
      <c r="O14" s="331"/>
      <c r="P14" s="66"/>
      <c r="Q14" s="66"/>
      <c r="R14" s="66"/>
      <c r="S14" s="463" t="s">
        <v>5</v>
      </c>
      <c r="T14" s="463"/>
      <c r="U14" s="463"/>
      <c r="V14" s="463"/>
      <c r="W14" s="463"/>
      <c r="X14" s="461" t="str">
        <f>D14</f>
        <v>Repactuação de obra inacabada - CONSTRUÇÃO DE QUADRA COBERTA COM VESTIARIOS - EMEB MARIA FERNANDA LOPES PIFFER</v>
      </c>
      <c r="Y14" s="461"/>
      <c r="Z14" s="461"/>
      <c r="AA14" s="461"/>
      <c r="AB14" s="461"/>
      <c r="AC14" s="461"/>
      <c r="AD14" s="461"/>
      <c r="AE14" s="461"/>
      <c r="AF14" s="461"/>
      <c r="AG14" s="461"/>
      <c r="AH14" s="488" t="s">
        <v>7</v>
      </c>
      <c r="AI14" s="488"/>
    </row>
    <row r="15" spans="1:37" ht="14.25" customHeight="1" x14ac:dyDescent="0.3">
      <c r="A15" s="453"/>
      <c r="B15" s="331"/>
      <c r="C15" s="331"/>
      <c r="D15" s="331"/>
      <c r="E15" s="331"/>
      <c r="F15" s="331"/>
      <c r="G15" s="331"/>
      <c r="H15" s="331"/>
      <c r="I15" s="331"/>
      <c r="J15" s="331"/>
      <c r="K15" s="331"/>
      <c r="L15" s="331"/>
      <c r="M15" s="331"/>
      <c r="N15" s="331"/>
      <c r="O15" s="331"/>
      <c r="P15" s="66"/>
      <c r="Q15" s="66"/>
      <c r="R15" s="66"/>
      <c r="S15" s="453"/>
      <c r="T15" s="331"/>
      <c r="U15" s="331"/>
      <c r="V15" s="331"/>
      <c r="W15" s="331"/>
      <c r="X15" s="331"/>
      <c r="Y15" s="331"/>
      <c r="Z15" s="331"/>
      <c r="AA15" s="331"/>
      <c r="AB15" s="331"/>
      <c r="AC15" s="331"/>
      <c r="AD15" s="331"/>
      <c r="AE15" s="331"/>
      <c r="AF15" s="331"/>
      <c r="AG15" s="331"/>
      <c r="AH15" s="66"/>
      <c r="AI15" s="67"/>
    </row>
    <row r="16" spans="1:37" ht="14.25" customHeight="1" x14ac:dyDescent="0.3">
      <c r="A16" s="462" t="s">
        <v>8</v>
      </c>
      <c r="B16" s="331"/>
      <c r="C16" s="331"/>
      <c r="D16" s="331"/>
      <c r="E16" s="483" t="s">
        <v>9</v>
      </c>
      <c r="F16" s="331"/>
      <c r="G16" s="331"/>
      <c r="H16" s="331"/>
      <c r="I16" s="331"/>
      <c r="J16" s="331"/>
      <c r="K16" s="331"/>
      <c r="L16" s="331"/>
      <c r="M16" s="331"/>
      <c r="N16" s="331"/>
      <c r="O16" s="331"/>
      <c r="P16" s="66"/>
      <c r="Q16" s="66"/>
      <c r="R16" s="66"/>
      <c r="S16" s="462" t="s">
        <v>8</v>
      </c>
      <c r="T16" s="462"/>
      <c r="U16" s="462"/>
      <c r="V16" s="462"/>
      <c r="W16" s="462"/>
      <c r="X16" s="462"/>
      <c r="Z16" s="483" t="s">
        <v>9</v>
      </c>
      <c r="AA16" s="331"/>
      <c r="AB16" s="331"/>
      <c r="AC16" s="331"/>
      <c r="AD16" s="331"/>
      <c r="AE16" s="331"/>
      <c r="AF16" s="331"/>
      <c r="AG16" s="331"/>
      <c r="AH16" s="331"/>
      <c r="AI16" s="331"/>
      <c r="AJ16" s="331"/>
    </row>
    <row r="17" spans="1:36" ht="14.25" customHeight="1" x14ac:dyDescent="0.3">
      <c r="A17" s="489" t="s">
        <v>10</v>
      </c>
      <c r="B17" s="331"/>
      <c r="C17" s="331"/>
      <c r="D17" s="331"/>
      <c r="E17" s="490" t="s">
        <v>11</v>
      </c>
      <c r="F17" s="331"/>
      <c r="G17" s="331"/>
      <c r="H17" s="331"/>
      <c r="I17" s="331"/>
      <c r="J17" s="331"/>
      <c r="K17" s="331"/>
      <c r="L17" s="331"/>
      <c r="M17" s="331"/>
      <c r="N17" s="331"/>
      <c r="O17" s="331"/>
      <c r="P17" s="66"/>
      <c r="Q17" s="66"/>
      <c r="R17" s="66"/>
      <c r="S17" s="10" t="s">
        <v>10</v>
      </c>
      <c r="T17" s="10"/>
      <c r="U17" s="10"/>
      <c r="V17" s="10"/>
      <c r="W17" s="10"/>
      <c r="X17" s="185"/>
      <c r="Z17" s="490" t="s">
        <v>11</v>
      </c>
      <c r="AA17" s="331"/>
      <c r="AB17" s="331"/>
      <c r="AC17" s="331"/>
      <c r="AD17" s="331"/>
      <c r="AE17" s="331"/>
      <c r="AF17" s="331"/>
      <c r="AG17" s="331"/>
      <c r="AH17" s="331"/>
      <c r="AI17" s="331"/>
      <c r="AJ17" s="331"/>
    </row>
    <row r="18" spans="1:36" ht="14.25" customHeight="1" x14ac:dyDescent="0.3">
      <c r="A18" s="453"/>
      <c r="B18" s="331"/>
      <c r="C18" s="331"/>
      <c r="D18" s="331"/>
      <c r="E18" s="331"/>
      <c r="F18" s="331"/>
      <c r="G18" s="331"/>
      <c r="H18" s="331"/>
      <c r="I18" s="331"/>
      <c r="J18" s="331"/>
      <c r="K18" s="331"/>
      <c r="L18" s="331"/>
      <c r="M18" s="331"/>
      <c r="N18" s="331"/>
      <c r="O18" s="331"/>
      <c r="P18" s="66"/>
      <c r="Q18" s="66"/>
      <c r="R18" s="66"/>
      <c r="S18" s="453"/>
      <c r="T18" s="331"/>
      <c r="U18" s="331"/>
      <c r="V18" s="331"/>
      <c r="W18" s="331"/>
      <c r="X18" s="331"/>
      <c r="Y18" s="331"/>
      <c r="Z18" s="331"/>
      <c r="AA18" s="331"/>
      <c r="AB18" s="331"/>
      <c r="AC18" s="331"/>
      <c r="AD18" s="331"/>
      <c r="AE18" s="331"/>
      <c r="AF18" s="331"/>
      <c r="AG18" s="331"/>
      <c r="AH18" s="66"/>
      <c r="AI18" s="67"/>
    </row>
    <row r="19" spans="1:36" ht="14.25" customHeight="1" x14ac:dyDescent="0.3">
      <c r="A19" s="453"/>
      <c r="B19" s="331"/>
      <c r="C19" s="331"/>
      <c r="D19" s="331"/>
      <c r="E19" s="331"/>
      <c r="F19" s="331"/>
      <c r="G19" s="331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453"/>
      <c r="T19" s="331"/>
      <c r="U19" s="331"/>
      <c r="V19" s="331"/>
      <c r="W19" s="331"/>
      <c r="X19" s="331"/>
      <c r="Y19" s="331"/>
      <c r="Z19" s="66"/>
      <c r="AA19" s="66"/>
      <c r="AB19" s="66"/>
      <c r="AC19" s="66"/>
      <c r="AD19" s="66"/>
      <c r="AE19" s="66"/>
      <c r="AF19" s="66"/>
      <c r="AG19" s="66"/>
      <c r="AH19" s="66"/>
      <c r="AI19" s="67"/>
    </row>
    <row r="20" spans="1:36" ht="15.75" customHeight="1" x14ac:dyDescent="0.3">
      <c r="A20" s="485"/>
      <c r="B20" s="486"/>
      <c r="C20" s="458"/>
      <c r="D20" s="464" t="s">
        <v>189</v>
      </c>
      <c r="E20" s="465"/>
      <c r="F20" s="465"/>
      <c r="G20" s="465"/>
      <c r="H20" s="465"/>
      <c r="I20" s="465"/>
      <c r="J20" s="465"/>
      <c r="K20" s="465"/>
      <c r="L20" s="465"/>
      <c r="M20" s="465"/>
      <c r="N20" s="465"/>
      <c r="O20" s="465"/>
      <c r="P20" s="465"/>
      <c r="Q20" s="465"/>
      <c r="R20" s="465"/>
      <c r="S20" s="464" t="s">
        <v>189</v>
      </c>
      <c r="T20" s="465"/>
      <c r="U20" s="465"/>
      <c r="V20" s="465"/>
      <c r="W20" s="465"/>
      <c r="X20" s="465"/>
      <c r="Y20" s="465"/>
      <c r="Z20" s="465"/>
      <c r="AA20" s="465"/>
      <c r="AB20" s="465"/>
      <c r="AC20" s="465"/>
      <c r="AD20" s="465"/>
      <c r="AE20" s="465"/>
      <c r="AF20" s="465"/>
      <c r="AG20" s="465"/>
      <c r="AH20" s="68"/>
      <c r="AI20" s="491" t="s">
        <v>190</v>
      </c>
    </row>
    <row r="21" spans="1:36" ht="27.75" customHeight="1" x14ac:dyDescent="0.3">
      <c r="A21" s="216" t="s">
        <v>191</v>
      </c>
      <c r="B21" s="218" t="s">
        <v>192</v>
      </c>
      <c r="C21" s="69" t="s">
        <v>193</v>
      </c>
      <c r="D21" s="70" t="s">
        <v>194</v>
      </c>
      <c r="E21" s="71" t="s">
        <v>195</v>
      </c>
      <c r="F21" s="72">
        <v>1</v>
      </c>
      <c r="G21" s="73" t="s">
        <v>194</v>
      </c>
      <c r="H21" s="73" t="s">
        <v>195</v>
      </c>
      <c r="I21" s="74">
        <f>+F21+1</f>
        <v>2</v>
      </c>
      <c r="J21" s="75" t="s">
        <v>194</v>
      </c>
      <c r="K21" s="75" t="s">
        <v>195</v>
      </c>
      <c r="L21" s="76">
        <f>+I21+1</f>
        <v>3</v>
      </c>
      <c r="M21" s="77" t="s">
        <v>194</v>
      </c>
      <c r="N21" s="77" t="s">
        <v>195</v>
      </c>
      <c r="O21" s="78">
        <f>+L21+1</f>
        <v>4</v>
      </c>
      <c r="P21" s="79" t="s">
        <v>194</v>
      </c>
      <c r="Q21" s="79" t="s">
        <v>195</v>
      </c>
      <c r="R21" s="80">
        <f>+O21+1</f>
        <v>5</v>
      </c>
      <c r="S21" s="81" t="s">
        <v>194</v>
      </c>
      <c r="T21" s="81" t="s">
        <v>195</v>
      </c>
      <c r="U21" s="82">
        <f>+R21+1</f>
        <v>6</v>
      </c>
      <c r="V21" s="83" t="s">
        <v>194</v>
      </c>
      <c r="W21" s="83" t="s">
        <v>195</v>
      </c>
      <c r="X21" s="84">
        <f>+U21+1</f>
        <v>7</v>
      </c>
      <c r="Y21" s="85" t="s">
        <v>194</v>
      </c>
      <c r="Z21" s="85" t="s">
        <v>195</v>
      </c>
      <c r="AA21" s="86">
        <f>+X21+1</f>
        <v>8</v>
      </c>
      <c r="AB21" s="70" t="s">
        <v>194</v>
      </c>
      <c r="AC21" s="70" t="s">
        <v>195</v>
      </c>
      <c r="AD21" s="87">
        <f>+AA21+1</f>
        <v>9</v>
      </c>
      <c r="AE21" s="73" t="s">
        <v>194</v>
      </c>
      <c r="AF21" s="73" t="s">
        <v>195</v>
      </c>
      <c r="AG21" s="74">
        <f>+AD21+1</f>
        <v>10</v>
      </c>
      <c r="AH21" s="88" t="s">
        <v>194</v>
      </c>
      <c r="AI21" s="492"/>
    </row>
    <row r="22" spans="1:36" ht="17.399999999999999" x14ac:dyDescent="0.3">
      <c r="A22" s="221" t="str">
        <f>'PO - REFERENCIAL (2026)'!B286</f>
        <v>1.00</v>
      </c>
      <c r="B22" s="219" t="s">
        <v>30</v>
      </c>
      <c r="C22" s="217">
        <f>'PO - REFERENCIAL (2026)'!O286</f>
        <v>70984.83898</v>
      </c>
      <c r="D22" s="235">
        <v>0.3</v>
      </c>
      <c r="E22" s="476">
        <f t="shared" ref="E22:E41" si="0">D22*C22</f>
        <v>21295.451693999999</v>
      </c>
      <c r="F22" s="458"/>
      <c r="G22" s="236">
        <v>0.4</v>
      </c>
      <c r="H22" s="457">
        <f t="shared" ref="H22:H41" si="1">G22*C22</f>
        <v>28393.935592000002</v>
      </c>
      <c r="I22" s="458"/>
      <c r="J22" s="237">
        <v>0.3</v>
      </c>
      <c r="K22" s="469">
        <f t="shared" ref="K22:K41" si="2">J22*C22</f>
        <v>21295.451693999999</v>
      </c>
      <c r="L22" s="458"/>
      <c r="M22" s="238">
        <v>0</v>
      </c>
      <c r="N22" s="475">
        <f t="shared" ref="N22:N41" si="3">M22*C22</f>
        <v>0</v>
      </c>
      <c r="O22" s="458"/>
      <c r="P22" s="239">
        <v>0</v>
      </c>
      <c r="Q22" s="468">
        <f t="shared" ref="Q22:Q41" si="4">P22*C22</f>
        <v>0</v>
      </c>
      <c r="R22" s="458"/>
      <c r="S22" s="240">
        <v>0</v>
      </c>
      <c r="T22" s="460">
        <f t="shared" ref="T22:T41" si="5">S22*C22</f>
        <v>0</v>
      </c>
      <c r="U22" s="458"/>
      <c r="V22" s="241">
        <v>0</v>
      </c>
      <c r="W22" s="459">
        <f t="shared" ref="W22:W41" si="6">V22*C22</f>
        <v>0</v>
      </c>
      <c r="X22" s="458"/>
      <c r="Y22" s="242">
        <v>0</v>
      </c>
      <c r="Z22" s="467">
        <f t="shared" ref="Z22:Z41" si="7">Y22*C22</f>
        <v>0</v>
      </c>
      <c r="AA22" s="458"/>
      <c r="AB22" s="235">
        <v>0</v>
      </c>
      <c r="AC22" s="466">
        <f t="shared" ref="AC22:AC41" si="8">AB22*C22</f>
        <v>0</v>
      </c>
      <c r="AD22" s="458"/>
      <c r="AE22" s="236">
        <v>0</v>
      </c>
      <c r="AF22" s="457">
        <f t="shared" ref="AF22:AF41" si="9">AE22*C22</f>
        <v>0</v>
      </c>
      <c r="AG22" s="458"/>
      <c r="AH22" s="89">
        <f t="shared" ref="AH22:AI37" si="10">D22+G22+J22+M22+P22+S22+V22+Y22+AB22+AE22</f>
        <v>1</v>
      </c>
      <c r="AI22" s="90">
        <f t="shared" si="10"/>
        <v>70984.83898</v>
      </c>
    </row>
    <row r="23" spans="1:36" ht="17.399999999999999" x14ac:dyDescent="0.3">
      <c r="A23" s="221" t="str">
        <f>'PO - REFERENCIAL (2026)'!B287</f>
        <v>2.00</v>
      </c>
      <c r="B23" s="219" t="s">
        <v>231</v>
      </c>
      <c r="C23" s="217">
        <f>'PO - REFERENCIAL (2026)'!O287</f>
        <v>0</v>
      </c>
      <c r="D23" s="235">
        <v>0</v>
      </c>
      <c r="E23" s="476">
        <f t="shared" si="0"/>
        <v>0</v>
      </c>
      <c r="F23" s="458"/>
      <c r="G23" s="236">
        <v>0</v>
      </c>
      <c r="H23" s="457">
        <f t="shared" si="1"/>
        <v>0</v>
      </c>
      <c r="I23" s="458"/>
      <c r="J23" s="237">
        <v>0</v>
      </c>
      <c r="K23" s="469">
        <f t="shared" si="2"/>
        <v>0</v>
      </c>
      <c r="L23" s="458"/>
      <c r="M23" s="238">
        <v>0</v>
      </c>
      <c r="N23" s="475">
        <f t="shared" si="3"/>
        <v>0</v>
      </c>
      <c r="O23" s="458"/>
      <c r="P23" s="239">
        <v>0</v>
      </c>
      <c r="Q23" s="468">
        <f t="shared" si="4"/>
        <v>0</v>
      </c>
      <c r="R23" s="458"/>
      <c r="S23" s="240">
        <v>0</v>
      </c>
      <c r="T23" s="460">
        <f t="shared" si="5"/>
        <v>0</v>
      </c>
      <c r="U23" s="458"/>
      <c r="V23" s="241">
        <v>0</v>
      </c>
      <c r="W23" s="459">
        <f t="shared" si="6"/>
        <v>0</v>
      </c>
      <c r="X23" s="458"/>
      <c r="Y23" s="242">
        <v>0</v>
      </c>
      <c r="Z23" s="467">
        <f t="shared" si="7"/>
        <v>0</v>
      </c>
      <c r="AA23" s="458"/>
      <c r="AB23" s="235">
        <v>0</v>
      </c>
      <c r="AC23" s="466">
        <f t="shared" si="8"/>
        <v>0</v>
      </c>
      <c r="AD23" s="458"/>
      <c r="AE23" s="236">
        <v>0</v>
      </c>
      <c r="AF23" s="457">
        <f t="shared" si="9"/>
        <v>0</v>
      </c>
      <c r="AG23" s="458"/>
      <c r="AH23" s="89">
        <f t="shared" si="10"/>
        <v>0</v>
      </c>
      <c r="AI23" s="90">
        <f t="shared" ref="AI23" si="11">E23+H23+K23+N23+Q23+T23+W23+Z23+AC23+AF23</f>
        <v>0</v>
      </c>
    </row>
    <row r="24" spans="1:36" ht="17.399999999999999" x14ac:dyDescent="0.3">
      <c r="A24" s="221" t="str">
        <f>'PO - REFERENCIAL (2026)'!B288</f>
        <v>3.00</v>
      </c>
      <c r="B24" s="219" t="s">
        <v>250</v>
      </c>
      <c r="C24" s="217">
        <f>'PO - REFERENCIAL (2026)'!O288</f>
        <v>0</v>
      </c>
      <c r="D24" s="235">
        <v>0</v>
      </c>
      <c r="E24" s="476">
        <f t="shared" si="0"/>
        <v>0</v>
      </c>
      <c r="F24" s="458"/>
      <c r="G24" s="236">
        <v>0</v>
      </c>
      <c r="H24" s="457">
        <f t="shared" si="1"/>
        <v>0</v>
      </c>
      <c r="I24" s="458"/>
      <c r="J24" s="237">
        <v>0</v>
      </c>
      <c r="K24" s="469">
        <f t="shared" si="2"/>
        <v>0</v>
      </c>
      <c r="L24" s="458"/>
      <c r="M24" s="238">
        <v>0</v>
      </c>
      <c r="N24" s="475">
        <f t="shared" si="3"/>
        <v>0</v>
      </c>
      <c r="O24" s="458"/>
      <c r="P24" s="239">
        <v>0</v>
      </c>
      <c r="Q24" s="468">
        <f t="shared" si="4"/>
        <v>0</v>
      </c>
      <c r="R24" s="458"/>
      <c r="S24" s="240">
        <v>0</v>
      </c>
      <c r="T24" s="460">
        <f t="shared" si="5"/>
        <v>0</v>
      </c>
      <c r="U24" s="458"/>
      <c r="V24" s="241">
        <v>0</v>
      </c>
      <c r="W24" s="459">
        <f t="shared" si="6"/>
        <v>0</v>
      </c>
      <c r="X24" s="458"/>
      <c r="Y24" s="242">
        <v>0</v>
      </c>
      <c r="Z24" s="467">
        <f t="shared" si="7"/>
        <v>0</v>
      </c>
      <c r="AA24" s="458"/>
      <c r="AB24" s="235">
        <v>0</v>
      </c>
      <c r="AC24" s="466">
        <f t="shared" si="8"/>
        <v>0</v>
      </c>
      <c r="AD24" s="458"/>
      <c r="AE24" s="236">
        <v>0</v>
      </c>
      <c r="AF24" s="457">
        <f t="shared" si="9"/>
        <v>0</v>
      </c>
      <c r="AG24" s="458"/>
      <c r="AH24" s="89">
        <f t="shared" si="10"/>
        <v>0</v>
      </c>
      <c r="AI24" s="90">
        <f t="shared" ref="AI24" si="12">E24+H24+K24+N24+Q24+T24+W24+Z24+AC24+AF24</f>
        <v>0</v>
      </c>
    </row>
    <row r="25" spans="1:36" ht="17.399999999999999" x14ac:dyDescent="0.3">
      <c r="A25" s="221" t="str">
        <f>'PO - REFERENCIAL (2026)'!B289</f>
        <v>4.00</v>
      </c>
      <c r="B25" s="219" t="s">
        <v>181</v>
      </c>
      <c r="C25" s="217">
        <f>'PO - REFERENCIAL (2026)'!O289</f>
        <v>55581.830796999995</v>
      </c>
      <c r="D25" s="235">
        <v>0.3</v>
      </c>
      <c r="E25" s="476">
        <f t="shared" si="0"/>
        <v>16674.549239099997</v>
      </c>
      <c r="F25" s="458"/>
      <c r="G25" s="236">
        <v>0.5</v>
      </c>
      <c r="H25" s="457">
        <f t="shared" si="1"/>
        <v>27790.915398499998</v>
      </c>
      <c r="I25" s="458"/>
      <c r="J25" s="237">
        <v>0.2</v>
      </c>
      <c r="K25" s="469">
        <f t="shared" si="2"/>
        <v>11116.3661594</v>
      </c>
      <c r="L25" s="458"/>
      <c r="M25" s="238">
        <v>0</v>
      </c>
      <c r="N25" s="475">
        <f t="shared" si="3"/>
        <v>0</v>
      </c>
      <c r="O25" s="458"/>
      <c r="P25" s="239">
        <v>0</v>
      </c>
      <c r="Q25" s="468">
        <f t="shared" si="4"/>
        <v>0</v>
      </c>
      <c r="R25" s="458"/>
      <c r="S25" s="240">
        <v>0</v>
      </c>
      <c r="T25" s="460">
        <f t="shared" si="5"/>
        <v>0</v>
      </c>
      <c r="U25" s="458"/>
      <c r="V25" s="241">
        <v>0</v>
      </c>
      <c r="W25" s="459">
        <f t="shared" si="6"/>
        <v>0</v>
      </c>
      <c r="X25" s="458"/>
      <c r="Y25" s="242">
        <v>0</v>
      </c>
      <c r="Z25" s="467">
        <f t="shared" si="7"/>
        <v>0</v>
      </c>
      <c r="AA25" s="458"/>
      <c r="AB25" s="235">
        <v>0</v>
      </c>
      <c r="AC25" s="466">
        <f t="shared" si="8"/>
        <v>0</v>
      </c>
      <c r="AD25" s="458"/>
      <c r="AE25" s="236">
        <v>0</v>
      </c>
      <c r="AF25" s="457">
        <f t="shared" si="9"/>
        <v>0</v>
      </c>
      <c r="AG25" s="458"/>
      <c r="AH25" s="89">
        <f t="shared" si="10"/>
        <v>1</v>
      </c>
      <c r="AI25" s="90">
        <f t="shared" ref="AI25" si="13">E25+H25+K25+N25+Q25+T25+W25+Z25+AC25+AF25</f>
        <v>55581.830796999995</v>
      </c>
    </row>
    <row r="26" spans="1:36" ht="26.4" x14ac:dyDescent="0.3">
      <c r="A26" s="221" t="str">
        <f>'PO - REFERENCIAL (2026)'!B290</f>
        <v>5.00</v>
      </c>
      <c r="B26" s="219" t="s">
        <v>272</v>
      </c>
      <c r="C26" s="217">
        <f>'PO - REFERENCIAL (2026)'!O290</f>
        <v>70233.322576000006</v>
      </c>
      <c r="D26" s="235">
        <v>0.2</v>
      </c>
      <c r="E26" s="476">
        <f t="shared" si="0"/>
        <v>14046.664515200002</v>
      </c>
      <c r="F26" s="458"/>
      <c r="G26" s="236">
        <v>0.2</v>
      </c>
      <c r="H26" s="457">
        <f t="shared" si="1"/>
        <v>14046.664515200002</v>
      </c>
      <c r="I26" s="458"/>
      <c r="J26" s="237">
        <v>0.2</v>
      </c>
      <c r="K26" s="469">
        <f t="shared" si="2"/>
        <v>14046.664515200002</v>
      </c>
      <c r="L26" s="458"/>
      <c r="M26" s="238">
        <v>0.4</v>
      </c>
      <c r="N26" s="475">
        <f t="shared" si="3"/>
        <v>28093.329030400004</v>
      </c>
      <c r="O26" s="458"/>
      <c r="P26" s="239">
        <v>0</v>
      </c>
      <c r="Q26" s="468">
        <f t="shared" si="4"/>
        <v>0</v>
      </c>
      <c r="R26" s="458"/>
      <c r="S26" s="240">
        <v>0</v>
      </c>
      <c r="T26" s="460">
        <f t="shared" si="5"/>
        <v>0</v>
      </c>
      <c r="U26" s="458"/>
      <c r="V26" s="241">
        <v>0</v>
      </c>
      <c r="W26" s="459">
        <f t="shared" si="6"/>
        <v>0</v>
      </c>
      <c r="X26" s="458"/>
      <c r="Y26" s="242">
        <v>0</v>
      </c>
      <c r="Z26" s="467">
        <f t="shared" si="7"/>
        <v>0</v>
      </c>
      <c r="AA26" s="458"/>
      <c r="AB26" s="235">
        <v>0</v>
      </c>
      <c r="AC26" s="466">
        <f t="shared" si="8"/>
        <v>0</v>
      </c>
      <c r="AD26" s="458"/>
      <c r="AE26" s="236">
        <v>0</v>
      </c>
      <c r="AF26" s="457">
        <f t="shared" si="9"/>
        <v>0</v>
      </c>
      <c r="AG26" s="458"/>
      <c r="AH26" s="89">
        <f t="shared" si="10"/>
        <v>1</v>
      </c>
      <c r="AI26" s="90">
        <f t="shared" ref="AI26" si="14">E26+H26+K26+N26+Q26+T26+W26+Z26+AC26+AF26</f>
        <v>70233.322576000006</v>
      </c>
    </row>
    <row r="27" spans="1:36" ht="17.399999999999999" x14ac:dyDescent="0.3">
      <c r="A27" s="221" t="str">
        <f>'PO - REFERENCIAL (2026)'!B291</f>
        <v>6.00</v>
      </c>
      <c r="B27" s="219" t="s">
        <v>43</v>
      </c>
      <c r="C27" s="217">
        <f>'PO - REFERENCIAL (2026)'!O291</f>
        <v>25043.369267999999</v>
      </c>
      <c r="D27" s="235">
        <v>0</v>
      </c>
      <c r="E27" s="476">
        <f t="shared" si="0"/>
        <v>0</v>
      </c>
      <c r="F27" s="458"/>
      <c r="G27" s="236">
        <v>0</v>
      </c>
      <c r="H27" s="457">
        <f t="shared" si="1"/>
        <v>0</v>
      </c>
      <c r="I27" s="458"/>
      <c r="J27" s="237">
        <v>0.2</v>
      </c>
      <c r="K27" s="469">
        <f t="shared" si="2"/>
        <v>5008.6738536000003</v>
      </c>
      <c r="L27" s="458"/>
      <c r="M27" s="238">
        <v>0.2</v>
      </c>
      <c r="N27" s="475">
        <f t="shared" si="3"/>
        <v>5008.6738536000003</v>
      </c>
      <c r="O27" s="458"/>
      <c r="P27" s="239">
        <v>0.2</v>
      </c>
      <c r="Q27" s="468">
        <f t="shared" si="4"/>
        <v>5008.6738536000003</v>
      </c>
      <c r="R27" s="458"/>
      <c r="S27" s="240">
        <v>0.4</v>
      </c>
      <c r="T27" s="460">
        <f t="shared" si="5"/>
        <v>10017.347707200001</v>
      </c>
      <c r="U27" s="458"/>
      <c r="V27" s="241">
        <v>0</v>
      </c>
      <c r="W27" s="459">
        <f t="shared" si="6"/>
        <v>0</v>
      </c>
      <c r="X27" s="458"/>
      <c r="Y27" s="242">
        <v>0</v>
      </c>
      <c r="Z27" s="467">
        <f t="shared" si="7"/>
        <v>0</v>
      </c>
      <c r="AA27" s="458"/>
      <c r="AB27" s="235">
        <v>0</v>
      </c>
      <c r="AC27" s="466">
        <f t="shared" si="8"/>
        <v>0</v>
      </c>
      <c r="AD27" s="458"/>
      <c r="AE27" s="236">
        <v>0</v>
      </c>
      <c r="AF27" s="457">
        <f t="shared" si="9"/>
        <v>0</v>
      </c>
      <c r="AG27" s="458"/>
      <c r="AH27" s="89">
        <f t="shared" si="10"/>
        <v>1</v>
      </c>
      <c r="AI27" s="90">
        <f t="shared" ref="AI27" si="15">E27+H27+K27+N27+Q27+T27+W27+Z27+AC27+AF27</f>
        <v>25043.369268000002</v>
      </c>
    </row>
    <row r="28" spans="1:36" ht="17.399999999999999" x14ac:dyDescent="0.3">
      <c r="A28" s="221" t="str">
        <f>'PO - REFERENCIAL (2026)'!B292</f>
        <v>7.00</v>
      </c>
      <c r="B28" s="219" t="s">
        <v>182</v>
      </c>
      <c r="C28" s="217">
        <f>'PO - REFERENCIAL (2026)'!O292</f>
        <v>0</v>
      </c>
      <c r="D28" s="235">
        <v>0</v>
      </c>
      <c r="E28" s="476">
        <f t="shared" si="0"/>
        <v>0</v>
      </c>
      <c r="F28" s="458"/>
      <c r="G28" s="236">
        <v>0</v>
      </c>
      <c r="H28" s="457">
        <f t="shared" si="1"/>
        <v>0</v>
      </c>
      <c r="I28" s="458"/>
      <c r="J28" s="237">
        <v>0</v>
      </c>
      <c r="K28" s="469">
        <f t="shared" si="2"/>
        <v>0</v>
      </c>
      <c r="L28" s="458"/>
      <c r="M28" s="238">
        <v>0</v>
      </c>
      <c r="N28" s="475">
        <f t="shared" si="3"/>
        <v>0</v>
      </c>
      <c r="O28" s="458"/>
      <c r="P28" s="239">
        <v>0</v>
      </c>
      <c r="Q28" s="468">
        <f t="shared" si="4"/>
        <v>0</v>
      </c>
      <c r="R28" s="458"/>
      <c r="S28" s="240">
        <v>0</v>
      </c>
      <c r="T28" s="460">
        <f t="shared" si="5"/>
        <v>0</v>
      </c>
      <c r="U28" s="458"/>
      <c r="V28" s="241">
        <v>0</v>
      </c>
      <c r="W28" s="459">
        <f t="shared" si="6"/>
        <v>0</v>
      </c>
      <c r="X28" s="458"/>
      <c r="Y28" s="242">
        <v>0</v>
      </c>
      <c r="Z28" s="467">
        <f t="shared" si="7"/>
        <v>0</v>
      </c>
      <c r="AA28" s="458"/>
      <c r="AB28" s="235">
        <v>0</v>
      </c>
      <c r="AC28" s="466">
        <f t="shared" si="8"/>
        <v>0</v>
      </c>
      <c r="AD28" s="458"/>
      <c r="AE28" s="236">
        <v>0</v>
      </c>
      <c r="AF28" s="457">
        <f t="shared" si="9"/>
        <v>0</v>
      </c>
      <c r="AG28" s="458"/>
      <c r="AH28" s="89">
        <f t="shared" si="10"/>
        <v>0</v>
      </c>
      <c r="AI28" s="90">
        <f t="shared" ref="AI28" si="16">E28+H28+K28+N28+Q28+T28+W28+Z28+AC28+AF28</f>
        <v>0</v>
      </c>
    </row>
    <row r="29" spans="1:36" ht="17.399999999999999" x14ac:dyDescent="0.3">
      <c r="A29" s="221" t="str">
        <f>'PO - REFERENCIAL (2026)'!B293</f>
        <v>8.00</v>
      </c>
      <c r="B29" s="219" t="s">
        <v>45</v>
      </c>
      <c r="C29" s="217">
        <f>'PO - REFERENCIAL (2026)'!O293</f>
        <v>8111.1384639999997</v>
      </c>
      <c r="D29" s="235">
        <v>0.5</v>
      </c>
      <c r="E29" s="476">
        <f t="shared" si="0"/>
        <v>4055.5692319999998</v>
      </c>
      <c r="F29" s="458"/>
      <c r="G29" s="236">
        <v>0.5</v>
      </c>
      <c r="H29" s="457">
        <f t="shared" si="1"/>
        <v>4055.5692319999998</v>
      </c>
      <c r="I29" s="458"/>
      <c r="J29" s="237">
        <v>0</v>
      </c>
      <c r="K29" s="469">
        <f t="shared" si="2"/>
        <v>0</v>
      </c>
      <c r="L29" s="458"/>
      <c r="M29" s="238">
        <v>0</v>
      </c>
      <c r="N29" s="475">
        <f t="shared" si="3"/>
        <v>0</v>
      </c>
      <c r="O29" s="458"/>
      <c r="P29" s="239">
        <v>0</v>
      </c>
      <c r="Q29" s="468">
        <f t="shared" si="4"/>
        <v>0</v>
      </c>
      <c r="R29" s="458"/>
      <c r="S29" s="240">
        <v>0</v>
      </c>
      <c r="T29" s="460">
        <f t="shared" si="5"/>
        <v>0</v>
      </c>
      <c r="U29" s="458"/>
      <c r="V29" s="241">
        <v>0</v>
      </c>
      <c r="W29" s="459">
        <f t="shared" si="6"/>
        <v>0</v>
      </c>
      <c r="X29" s="458"/>
      <c r="Y29" s="242">
        <v>0</v>
      </c>
      <c r="Z29" s="467">
        <f t="shared" si="7"/>
        <v>0</v>
      </c>
      <c r="AA29" s="458"/>
      <c r="AB29" s="235">
        <v>0</v>
      </c>
      <c r="AC29" s="466">
        <f t="shared" si="8"/>
        <v>0</v>
      </c>
      <c r="AD29" s="458"/>
      <c r="AE29" s="236">
        <v>0</v>
      </c>
      <c r="AF29" s="457">
        <f t="shared" si="9"/>
        <v>0</v>
      </c>
      <c r="AG29" s="458"/>
      <c r="AH29" s="89">
        <f t="shared" si="10"/>
        <v>1</v>
      </c>
      <c r="AI29" s="90">
        <f t="shared" ref="AI29:AI38" si="17">E29+H29+K29+N29+Q29+T29+W29+Z29+AC29+AF29</f>
        <v>8111.1384639999997</v>
      </c>
    </row>
    <row r="30" spans="1:36" ht="17.399999999999999" x14ac:dyDescent="0.3">
      <c r="A30" s="221" t="str">
        <f>'PO - REFERENCIAL (2026)'!B294</f>
        <v>9.00</v>
      </c>
      <c r="B30" s="219" t="s">
        <v>302</v>
      </c>
      <c r="C30" s="217">
        <f>'PO - REFERENCIAL (2026)'!O294</f>
        <v>116811.15550600001</v>
      </c>
      <c r="D30" s="235">
        <v>0</v>
      </c>
      <c r="E30" s="476">
        <f t="shared" si="0"/>
        <v>0</v>
      </c>
      <c r="F30" s="458"/>
      <c r="G30" s="236">
        <v>0.3</v>
      </c>
      <c r="H30" s="457">
        <f t="shared" si="1"/>
        <v>35043.346651799999</v>
      </c>
      <c r="I30" s="458"/>
      <c r="J30" s="237">
        <v>0.3</v>
      </c>
      <c r="K30" s="469">
        <f t="shared" si="2"/>
        <v>35043.346651799999</v>
      </c>
      <c r="L30" s="458"/>
      <c r="M30" s="238">
        <v>0.3</v>
      </c>
      <c r="N30" s="475">
        <f t="shared" si="3"/>
        <v>35043.346651799999</v>
      </c>
      <c r="O30" s="458"/>
      <c r="P30" s="239">
        <v>0.1</v>
      </c>
      <c r="Q30" s="468">
        <f t="shared" si="4"/>
        <v>11681.115550600001</v>
      </c>
      <c r="R30" s="458"/>
      <c r="S30" s="240">
        <v>0</v>
      </c>
      <c r="T30" s="460">
        <f t="shared" si="5"/>
        <v>0</v>
      </c>
      <c r="U30" s="458"/>
      <c r="V30" s="241">
        <v>0</v>
      </c>
      <c r="W30" s="459">
        <f t="shared" si="6"/>
        <v>0</v>
      </c>
      <c r="X30" s="458"/>
      <c r="Y30" s="242">
        <v>0</v>
      </c>
      <c r="Z30" s="467">
        <f t="shared" si="7"/>
        <v>0</v>
      </c>
      <c r="AA30" s="458"/>
      <c r="AB30" s="235">
        <v>0</v>
      </c>
      <c r="AC30" s="466">
        <f t="shared" si="8"/>
        <v>0</v>
      </c>
      <c r="AD30" s="458"/>
      <c r="AE30" s="236">
        <v>0</v>
      </c>
      <c r="AF30" s="457">
        <f t="shared" si="9"/>
        <v>0</v>
      </c>
      <c r="AG30" s="458"/>
      <c r="AH30" s="89">
        <f t="shared" si="10"/>
        <v>0.99999999999999989</v>
      </c>
      <c r="AI30" s="90">
        <f t="shared" si="17"/>
        <v>116811.155506</v>
      </c>
    </row>
    <row r="31" spans="1:36" ht="26.4" x14ac:dyDescent="0.3">
      <c r="A31" s="221" t="str">
        <f>'PO - REFERENCIAL (2026)'!B295</f>
        <v>10.0</v>
      </c>
      <c r="B31" s="219" t="s">
        <v>320</v>
      </c>
      <c r="C31" s="217">
        <f>'PO - REFERENCIAL (2026)'!O295</f>
        <v>179213.57413500003</v>
      </c>
      <c r="D31" s="235">
        <v>0</v>
      </c>
      <c r="E31" s="476">
        <f t="shared" si="0"/>
        <v>0</v>
      </c>
      <c r="F31" s="458"/>
      <c r="G31" s="236">
        <v>0</v>
      </c>
      <c r="H31" s="457">
        <f t="shared" si="1"/>
        <v>0</v>
      </c>
      <c r="I31" s="458"/>
      <c r="J31" s="237">
        <v>0</v>
      </c>
      <c r="K31" s="469">
        <f t="shared" si="2"/>
        <v>0</v>
      </c>
      <c r="L31" s="458"/>
      <c r="M31" s="238">
        <v>0.3</v>
      </c>
      <c r="N31" s="475">
        <f t="shared" si="3"/>
        <v>53764.072240500005</v>
      </c>
      <c r="O31" s="458"/>
      <c r="P31" s="239">
        <v>0.3</v>
      </c>
      <c r="Q31" s="468">
        <f t="shared" si="4"/>
        <v>53764.072240500005</v>
      </c>
      <c r="R31" s="458"/>
      <c r="S31" s="240">
        <v>0.3</v>
      </c>
      <c r="T31" s="460">
        <f t="shared" si="5"/>
        <v>53764.072240500005</v>
      </c>
      <c r="U31" s="458"/>
      <c r="V31" s="241">
        <v>0.1</v>
      </c>
      <c r="W31" s="459">
        <f t="shared" si="6"/>
        <v>17921.357413500005</v>
      </c>
      <c r="X31" s="458"/>
      <c r="Y31" s="242">
        <v>0</v>
      </c>
      <c r="Z31" s="467">
        <f t="shared" si="7"/>
        <v>0</v>
      </c>
      <c r="AA31" s="458"/>
      <c r="AB31" s="235">
        <v>0</v>
      </c>
      <c r="AC31" s="466">
        <f t="shared" si="8"/>
        <v>0</v>
      </c>
      <c r="AD31" s="458"/>
      <c r="AE31" s="236">
        <v>0</v>
      </c>
      <c r="AF31" s="457">
        <f t="shared" si="9"/>
        <v>0</v>
      </c>
      <c r="AG31" s="458"/>
      <c r="AH31" s="89">
        <f t="shared" si="10"/>
        <v>0.99999999999999989</v>
      </c>
      <c r="AI31" s="90">
        <f t="shared" si="17"/>
        <v>179213.574135</v>
      </c>
    </row>
    <row r="32" spans="1:36" ht="17.399999999999999" x14ac:dyDescent="0.3">
      <c r="A32" s="221" t="str">
        <f>'PO - REFERENCIAL (2026)'!B296</f>
        <v>11.0</v>
      </c>
      <c r="B32" s="219" t="s">
        <v>61</v>
      </c>
      <c r="C32" s="217">
        <f>'PO - REFERENCIAL (2026)'!O296</f>
        <v>115969.654649</v>
      </c>
      <c r="D32" s="235">
        <v>0</v>
      </c>
      <c r="E32" s="476">
        <f t="shared" si="0"/>
        <v>0</v>
      </c>
      <c r="F32" s="458"/>
      <c r="G32" s="236">
        <v>0</v>
      </c>
      <c r="H32" s="457">
        <f t="shared" si="1"/>
        <v>0</v>
      </c>
      <c r="I32" s="458"/>
      <c r="J32" s="237">
        <v>0</v>
      </c>
      <c r="K32" s="469">
        <f t="shared" si="2"/>
        <v>0</v>
      </c>
      <c r="L32" s="458"/>
      <c r="M32" s="238">
        <v>0</v>
      </c>
      <c r="N32" s="475">
        <f t="shared" si="3"/>
        <v>0</v>
      </c>
      <c r="O32" s="458"/>
      <c r="P32" s="239">
        <v>0.2</v>
      </c>
      <c r="Q32" s="468">
        <f t="shared" si="4"/>
        <v>23193.930929800001</v>
      </c>
      <c r="R32" s="458"/>
      <c r="S32" s="240">
        <v>0.2</v>
      </c>
      <c r="T32" s="460">
        <f t="shared" si="5"/>
        <v>23193.930929800001</v>
      </c>
      <c r="U32" s="458"/>
      <c r="V32" s="241">
        <v>0.3</v>
      </c>
      <c r="W32" s="459">
        <f t="shared" si="6"/>
        <v>34790.896394700001</v>
      </c>
      <c r="X32" s="458"/>
      <c r="Y32" s="242">
        <v>0.1</v>
      </c>
      <c r="Z32" s="467">
        <f t="shared" si="7"/>
        <v>11596.9654649</v>
      </c>
      <c r="AA32" s="458"/>
      <c r="AB32" s="235">
        <v>0.1</v>
      </c>
      <c r="AC32" s="466">
        <f t="shared" si="8"/>
        <v>11596.9654649</v>
      </c>
      <c r="AD32" s="458"/>
      <c r="AE32" s="236">
        <v>0.1</v>
      </c>
      <c r="AF32" s="457">
        <f t="shared" si="9"/>
        <v>11596.9654649</v>
      </c>
      <c r="AG32" s="458"/>
      <c r="AH32" s="89">
        <f t="shared" si="10"/>
        <v>0.99999999999999989</v>
      </c>
      <c r="AI32" s="90">
        <f t="shared" si="17"/>
        <v>115969.654649</v>
      </c>
    </row>
    <row r="33" spans="1:35" ht="17.399999999999999" x14ac:dyDescent="0.3">
      <c r="A33" s="221" t="str">
        <f>'PO - REFERENCIAL (2026)'!B297</f>
        <v>12.0</v>
      </c>
      <c r="B33" s="219" t="s">
        <v>344</v>
      </c>
      <c r="C33" s="217">
        <f>'PO - REFERENCIAL (2026)'!O297</f>
        <v>11877.471800000001</v>
      </c>
      <c r="D33" s="235">
        <v>0</v>
      </c>
      <c r="E33" s="476">
        <f t="shared" si="0"/>
        <v>0</v>
      </c>
      <c r="F33" s="458"/>
      <c r="G33" s="236">
        <v>0.1</v>
      </c>
      <c r="H33" s="457">
        <f t="shared" si="1"/>
        <v>1187.7471800000001</v>
      </c>
      <c r="I33" s="458"/>
      <c r="J33" s="237">
        <v>0.1</v>
      </c>
      <c r="K33" s="469">
        <f t="shared" si="2"/>
        <v>1187.7471800000001</v>
      </c>
      <c r="L33" s="458"/>
      <c r="M33" s="238">
        <v>0.1</v>
      </c>
      <c r="N33" s="475">
        <f t="shared" si="3"/>
        <v>1187.7471800000001</v>
      </c>
      <c r="O33" s="458"/>
      <c r="P33" s="239">
        <v>0.1</v>
      </c>
      <c r="Q33" s="468">
        <f t="shared" si="4"/>
        <v>1187.7471800000001</v>
      </c>
      <c r="R33" s="458"/>
      <c r="S33" s="240">
        <v>0.1</v>
      </c>
      <c r="T33" s="460">
        <f t="shared" si="5"/>
        <v>1187.7471800000001</v>
      </c>
      <c r="U33" s="458"/>
      <c r="V33" s="241">
        <v>0.2</v>
      </c>
      <c r="W33" s="459">
        <f t="shared" si="6"/>
        <v>2375.4943600000001</v>
      </c>
      <c r="X33" s="458"/>
      <c r="Y33" s="242">
        <v>0.2</v>
      </c>
      <c r="Z33" s="467">
        <f t="shared" si="7"/>
        <v>2375.4943600000001</v>
      </c>
      <c r="AA33" s="458"/>
      <c r="AB33" s="235">
        <v>0.1</v>
      </c>
      <c r="AC33" s="466">
        <f t="shared" si="8"/>
        <v>1187.7471800000001</v>
      </c>
      <c r="AD33" s="458"/>
      <c r="AE33" s="236">
        <v>0</v>
      </c>
      <c r="AF33" s="457">
        <f t="shared" si="9"/>
        <v>0</v>
      </c>
      <c r="AG33" s="458"/>
      <c r="AH33" s="89">
        <f t="shared" si="10"/>
        <v>0.99999999999999989</v>
      </c>
      <c r="AI33" s="90">
        <f t="shared" si="17"/>
        <v>11877.471800000001</v>
      </c>
    </row>
    <row r="34" spans="1:35" ht="17.399999999999999" x14ac:dyDescent="0.3">
      <c r="A34" s="221" t="str">
        <f>'PO - REFERENCIAL (2026)'!B298</f>
        <v>13.0</v>
      </c>
      <c r="B34" s="219" t="s">
        <v>380</v>
      </c>
      <c r="C34" s="217">
        <f>'PO - REFERENCIAL (2026)'!O298</f>
        <v>10780.5093</v>
      </c>
      <c r="D34" s="235">
        <v>0</v>
      </c>
      <c r="E34" s="476">
        <f t="shared" si="0"/>
        <v>0</v>
      </c>
      <c r="F34" s="458"/>
      <c r="G34" s="236">
        <v>0.1</v>
      </c>
      <c r="H34" s="457">
        <f t="shared" si="1"/>
        <v>1078.0509300000001</v>
      </c>
      <c r="I34" s="458"/>
      <c r="J34" s="237">
        <v>0.1</v>
      </c>
      <c r="K34" s="469">
        <f t="shared" si="2"/>
        <v>1078.0509300000001</v>
      </c>
      <c r="L34" s="458"/>
      <c r="M34" s="238">
        <v>0.1</v>
      </c>
      <c r="N34" s="475">
        <f t="shared" si="3"/>
        <v>1078.0509300000001</v>
      </c>
      <c r="O34" s="458"/>
      <c r="P34" s="239">
        <v>0.1</v>
      </c>
      <c r="Q34" s="468">
        <f t="shared" si="4"/>
        <v>1078.0509300000001</v>
      </c>
      <c r="R34" s="458"/>
      <c r="S34" s="240">
        <v>0.1</v>
      </c>
      <c r="T34" s="460">
        <f t="shared" si="5"/>
        <v>1078.0509300000001</v>
      </c>
      <c r="U34" s="458"/>
      <c r="V34" s="241">
        <v>0.2</v>
      </c>
      <c r="W34" s="459">
        <f t="shared" si="6"/>
        <v>2156.1018600000002</v>
      </c>
      <c r="X34" s="458"/>
      <c r="Y34" s="242">
        <v>0.2</v>
      </c>
      <c r="Z34" s="467">
        <f t="shared" si="7"/>
        <v>2156.1018600000002</v>
      </c>
      <c r="AA34" s="458"/>
      <c r="AB34" s="235">
        <v>0.1</v>
      </c>
      <c r="AC34" s="466">
        <f t="shared" si="8"/>
        <v>1078.0509300000001</v>
      </c>
      <c r="AD34" s="458"/>
      <c r="AE34" s="236">
        <v>0</v>
      </c>
      <c r="AF34" s="457">
        <f t="shared" si="9"/>
        <v>0</v>
      </c>
      <c r="AG34" s="458"/>
      <c r="AH34" s="89">
        <f t="shared" si="10"/>
        <v>0.99999999999999989</v>
      </c>
      <c r="AI34" s="90">
        <f t="shared" si="17"/>
        <v>10780.509300000002</v>
      </c>
    </row>
    <row r="35" spans="1:35" ht="17.399999999999999" x14ac:dyDescent="0.3">
      <c r="A35" s="221" t="str">
        <f>'PO - REFERENCIAL (2026)'!B299</f>
        <v>14.0</v>
      </c>
      <c r="B35" s="219" t="s">
        <v>111</v>
      </c>
      <c r="C35" s="217">
        <f>'PO - REFERENCIAL (2026)'!O299</f>
        <v>7156.7760090000002</v>
      </c>
      <c r="D35" s="235">
        <v>0</v>
      </c>
      <c r="E35" s="476">
        <f t="shared" si="0"/>
        <v>0</v>
      </c>
      <c r="F35" s="458"/>
      <c r="G35" s="236">
        <v>0.1</v>
      </c>
      <c r="H35" s="457">
        <f t="shared" si="1"/>
        <v>715.67760090000002</v>
      </c>
      <c r="I35" s="458"/>
      <c r="J35" s="237">
        <v>0.1</v>
      </c>
      <c r="K35" s="469">
        <f t="shared" si="2"/>
        <v>715.67760090000002</v>
      </c>
      <c r="L35" s="458"/>
      <c r="M35" s="238">
        <v>0.1</v>
      </c>
      <c r="N35" s="475">
        <f t="shared" si="3"/>
        <v>715.67760090000002</v>
      </c>
      <c r="O35" s="458"/>
      <c r="P35" s="239">
        <v>0.1</v>
      </c>
      <c r="Q35" s="468">
        <f t="shared" si="4"/>
        <v>715.67760090000002</v>
      </c>
      <c r="R35" s="458"/>
      <c r="S35" s="240">
        <v>0.1</v>
      </c>
      <c r="T35" s="460">
        <f t="shared" si="5"/>
        <v>715.67760090000002</v>
      </c>
      <c r="U35" s="458"/>
      <c r="V35" s="241">
        <v>0.2</v>
      </c>
      <c r="W35" s="459">
        <f t="shared" si="6"/>
        <v>1431.3552018</v>
      </c>
      <c r="X35" s="458"/>
      <c r="Y35" s="242">
        <v>0.2</v>
      </c>
      <c r="Z35" s="467">
        <f t="shared" si="7"/>
        <v>1431.3552018</v>
      </c>
      <c r="AA35" s="458"/>
      <c r="AB35" s="235">
        <v>0.1</v>
      </c>
      <c r="AC35" s="466">
        <f t="shared" si="8"/>
        <v>715.67760090000002</v>
      </c>
      <c r="AD35" s="458"/>
      <c r="AE35" s="236">
        <v>0</v>
      </c>
      <c r="AF35" s="457">
        <f t="shared" si="9"/>
        <v>0</v>
      </c>
      <c r="AG35" s="458"/>
      <c r="AH35" s="89">
        <f t="shared" si="10"/>
        <v>0.99999999999999989</v>
      </c>
      <c r="AI35" s="90">
        <f t="shared" si="17"/>
        <v>7156.7760089999992</v>
      </c>
    </row>
    <row r="36" spans="1:35" ht="17.399999999999999" x14ac:dyDescent="0.3">
      <c r="A36" s="221" t="str">
        <f>'PO - REFERENCIAL (2026)'!B300</f>
        <v>15.0</v>
      </c>
      <c r="B36" s="219" t="s">
        <v>114</v>
      </c>
      <c r="C36" s="217">
        <f>'PO - REFERENCIAL (2026)'!O300</f>
        <v>20335.773399999998</v>
      </c>
      <c r="D36" s="235">
        <v>0</v>
      </c>
      <c r="E36" s="476">
        <f t="shared" si="0"/>
        <v>0</v>
      </c>
      <c r="F36" s="458"/>
      <c r="G36" s="236">
        <v>0.1</v>
      </c>
      <c r="H36" s="457">
        <f t="shared" si="1"/>
        <v>2033.5773399999998</v>
      </c>
      <c r="I36" s="458"/>
      <c r="J36" s="237">
        <v>0.1</v>
      </c>
      <c r="K36" s="469">
        <f t="shared" si="2"/>
        <v>2033.5773399999998</v>
      </c>
      <c r="L36" s="458"/>
      <c r="M36" s="238">
        <v>0.1</v>
      </c>
      <c r="N36" s="475">
        <f t="shared" si="3"/>
        <v>2033.5773399999998</v>
      </c>
      <c r="O36" s="458"/>
      <c r="P36" s="239">
        <v>0.1</v>
      </c>
      <c r="Q36" s="468">
        <f t="shared" si="4"/>
        <v>2033.5773399999998</v>
      </c>
      <c r="R36" s="458"/>
      <c r="S36" s="240">
        <v>0.1</v>
      </c>
      <c r="T36" s="460">
        <f t="shared" si="5"/>
        <v>2033.5773399999998</v>
      </c>
      <c r="U36" s="458"/>
      <c r="V36" s="241">
        <v>0.2</v>
      </c>
      <c r="W36" s="459">
        <f t="shared" si="6"/>
        <v>4067.1546799999996</v>
      </c>
      <c r="X36" s="458"/>
      <c r="Y36" s="242">
        <v>0.2</v>
      </c>
      <c r="Z36" s="467">
        <f t="shared" si="7"/>
        <v>4067.1546799999996</v>
      </c>
      <c r="AA36" s="458"/>
      <c r="AB36" s="235">
        <v>0.1</v>
      </c>
      <c r="AC36" s="466">
        <f t="shared" si="8"/>
        <v>2033.5773399999998</v>
      </c>
      <c r="AD36" s="458"/>
      <c r="AE36" s="236">
        <v>0</v>
      </c>
      <c r="AF36" s="457">
        <f t="shared" si="9"/>
        <v>0</v>
      </c>
      <c r="AG36" s="458"/>
      <c r="AH36" s="89">
        <f t="shared" si="10"/>
        <v>0.99999999999999989</v>
      </c>
      <c r="AI36" s="90">
        <f t="shared" si="17"/>
        <v>20335.773399999998</v>
      </c>
    </row>
    <row r="37" spans="1:35" ht="17.399999999999999" x14ac:dyDescent="0.3">
      <c r="A37" s="221" t="str">
        <f>'PO - REFERENCIAL (2026)'!B301</f>
        <v>16.0</v>
      </c>
      <c r="B37" s="219" t="s">
        <v>428</v>
      </c>
      <c r="C37" s="217">
        <f>'PO - REFERENCIAL (2026)'!O301</f>
        <v>1005.0526</v>
      </c>
      <c r="D37" s="235">
        <v>0</v>
      </c>
      <c r="E37" s="476">
        <f t="shared" si="0"/>
        <v>0</v>
      </c>
      <c r="F37" s="458"/>
      <c r="G37" s="236">
        <v>0</v>
      </c>
      <c r="H37" s="457">
        <f t="shared" si="1"/>
        <v>0</v>
      </c>
      <c r="I37" s="458"/>
      <c r="J37" s="237">
        <v>0</v>
      </c>
      <c r="K37" s="469">
        <f t="shared" si="2"/>
        <v>0</v>
      </c>
      <c r="L37" s="458"/>
      <c r="M37" s="238">
        <v>0</v>
      </c>
      <c r="N37" s="475">
        <f t="shared" si="3"/>
        <v>0</v>
      </c>
      <c r="O37" s="458"/>
      <c r="P37" s="239">
        <v>0</v>
      </c>
      <c r="Q37" s="468">
        <f t="shared" si="4"/>
        <v>0</v>
      </c>
      <c r="R37" s="458"/>
      <c r="S37" s="240">
        <v>0</v>
      </c>
      <c r="T37" s="460">
        <f t="shared" si="5"/>
        <v>0</v>
      </c>
      <c r="U37" s="458"/>
      <c r="V37" s="241">
        <v>0</v>
      </c>
      <c r="W37" s="459">
        <f t="shared" si="6"/>
        <v>0</v>
      </c>
      <c r="X37" s="458"/>
      <c r="Y37" s="242">
        <v>1</v>
      </c>
      <c r="Z37" s="467">
        <f t="shared" si="7"/>
        <v>1005.0526</v>
      </c>
      <c r="AA37" s="458"/>
      <c r="AB37" s="235">
        <v>0</v>
      </c>
      <c r="AC37" s="466">
        <f t="shared" si="8"/>
        <v>0</v>
      </c>
      <c r="AD37" s="458"/>
      <c r="AE37" s="236">
        <v>0</v>
      </c>
      <c r="AF37" s="457">
        <f t="shared" si="9"/>
        <v>0</v>
      </c>
      <c r="AG37" s="458"/>
      <c r="AH37" s="89">
        <f t="shared" si="10"/>
        <v>1</v>
      </c>
      <c r="AI37" s="90">
        <f t="shared" si="17"/>
        <v>1005.0526</v>
      </c>
    </row>
    <row r="38" spans="1:35" ht="26.4" x14ac:dyDescent="0.3">
      <c r="A38" s="221" t="str">
        <f>'PO - REFERENCIAL (2026)'!B302</f>
        <v>17.0</v>
      </c>
      <c r="B38" s="219" t="s">
        <v>434</v>
      </c>
      <c r="C38" s="217">
        <f>'PO - REFERENCIAL (2026)'!O302</f>
        <v>46032.991500000004</v>
      </c>
      <c r="D38" s="235">
        <v>0</v>
      </c>
      <c r="E38" s="476">
        <f t="shared" si="0"/>
        <v>0</v>
      </c>
      <c r="F38" s="458"/>
      <c r="G38" s="236">
        <v>0.1</v>
      </c>
      <c r="H38" s="457">
        <f t="shared" si="1"/>
        <v>4603.2991500000007</v>
      </c>
      <c r="I38" s="458"/>
      <c r="J38" s="237">
        <v>0.1</v>
      </c>
      <c r="K38" s="469">
        <f t="shared" si="2"/>
        <v>4603.2991500000007</v>
      </c>
      <c r="L38" s="458"/>
      <c r="M38" s="238">
        <v>0.1</v>
      </c>
      <c r="N38" s="475">
        <f t="shared" si="3"/>
        <v>4603.2991500000007</v>
      </c>
      <c r="O38" s="458"/>
      <c r="P38" s="239">
        <v>0.1</v>
      </c>
      <c r="Q38" s="468">
        <f t="shared" si="4"/>
        <v>4603.2991500000007</v>
      </c>
      <c r="R38" s="458"/>
      <c r="S38" s="240">
        <v>0.1</v>
      </c>
      <c r="T38" s="460">
        <f t="shared" si="5"/>
        <v>4603.2991500000007</v>
      </c>
      <c r="U38" s="458"/>
      <c r="V38" s="241">
        <v>0.2</v>
      </c>
      <c r="W38" s="459">
        <f t="shared" si="6"/>
        <v>9206.5983000000015</v>
      </c>
      <c r="X38" s="458"/>
      <c r="Y38" s="242">
        <v>0.1</v>
      </c>
      <c r="Z38" s="467">
        <f t="shared" si="7"/>
        <v>4603.2991500000007</v>
      </c>
      <c r="AA38" s="458"/>
      <c r="AB38" s="235">
        <v>0.1</v>
      </c>
      <c r="AC38" s="466">
        <f t="shared" si="8"/>
        <v>4603.2991500000007</v>
      </c>
      <c r="AD38" s="458"/>
      <c r="AE38" s="236">
        <v>0.1</v>
      </c>
      <c r="AF38" s="457">
        <f t="shared" si="9"/>
        <v>4603.2991500000007</v>
      </c>
      <c r="AG38" s="458"/>
      <c r="AH38" s="89">
        <f t="shared" ref="AH38:AH41" si="18">D38+G38+J38+M38+P38+S38+V38+Y38+AB38+AE38</f>
        <v>0.99999999999999989</v>
      </c>
      <c r="AI38" s="90">
        <f t="shared" si="17"/>
        <v>46032.991500000004</v>
      </c>
    </row>
    <row r="39" spans="1:35" ht="26.4" x14ac:dyDescent="0.3">
      <c r="A39" s="221" t="str">
        <f>'PO - REFERENCIAL (2026)'!B303</f>
        <v>18.0</v>
      </c>
      <c r="B39" s="219" t="s">
        <v>480</v>
      </c>
      <c r="C39" s="217">
        <f>'PO - REFERENCIAL (2026)'!O303</f>
        <v>3973.6268</v>
      </c>
      <c r="D39" s="235">
        <v>0</v>
      </c>
      <c r="E39" s="476">
        <f t="shared" si="0"/>
        <v>0</v>
      </c>
      <c r="F39" s="458"/>
      <c r="G39" s="236">
        <v>0</v>
      </c>
      <c r="H39" s="457">
        <f t="shared" si="1"/>
        <v>0</v>
      </c>
      <c r="I39" s="458"/>
      <c r="J39" s="237">
        <v>0</v>
      </c>
      <c r="K39" s="469">
        <f t="shared" si="2"/>
        <v>0</v>
      </c>
      <c r="L39" s="458"/>
      <c r="M39" s="238">
        <v>0</v>
      </c>
      <c r="N39" s="475">
        <f t="shared" si="3"/>
        <v>0</v>
      </c>
      <c r="O39" s="458"/>
      <c r="P39" s="239">
        <v>0</v>
      </c>
      <c r="Q39" s="468">
        <f t="shared" si="4"/>
        <v>0</v>
      </c>
      <c r="R39" s="458"/>
      <c r="S39" s="240">
        <v>0</v>
      </c>
      <c r="T39" s="460">
        <f t="shared" si="5"/>
        <v>0</v>
      </c>
      <c r="U39" s="458"/>
      <c r="V39" s="241">
        <v>0</v>
      </c>
      <c r="W39" s="459">
        <f t="shared" si="6"/>
        <v>0</v>
      </c>
      <c r="X39" s="458"/>
      <c r="Y39" s="242">
        <v>0</v>
      </c>
      <c r="Z39" s="467">
        <f t="shared" si="7"/>
        <v>0</v>
      </c>
      <c r="AA39" s="458"/>
      <c r="AB39" s="235">
        <v>0.5</v>
      </c>
      <c r="AC39" s="466">
        <f t="shared" si="8"/>
        <v>1986.8134</v>
      </c>
      <c r="AD39" s="458"/>
      <c r="AE39" s="236">
        <v>0.5</v>
      </c>
      <c r="AF39" s="457">
        <f t="shared" si="9"/>
        <v>1986.8134</v>
      </c>
      <c r="AG39" s="458"/>
      <c r="AH39" s="89">
        <f t="shared" si="18"/>
        <v>1</v>
      </c>
      <c r="AI39" s="90">
        <f t="shared" ref="AI39" si="19">E39+H39+K39+N39+Q39+T39+W39+Z39+AC39+AF39</f>
        <v>3973.6268</v>
      </c>
    </row>
    <row r="40" spans="1:35" ht="17.399999999999999" x14ac:dyDescent="0.3">
      <c r="A40" s="221" t="str">
        <f>'PO - REFERENCIAL (2026)'!B304</f>
        <v>19.0</v>
      </c>
      <c r="B40" s="220" t="s">
        <v>489</v>
      </c>
      <c r="C40" s="217">
        <f>'PO - REFERENCIAL (2026)'!O304</f>
        <v>54711.916864999999</v>
      </c>
      <c r="D40" s="235">
        <v>0</v>
      </c>
      <c r="E40" s="476">
        <f t="shared" si="0"/>
        <v>0</v>
      </c>
      <c r="F40" s="458"/>
      <c r="G40" s="236">
        <v>0</v>
      </c>
      <c r="H40" s="457">
        <f t="shared" si="1"/>
        <v>0</v>
      </c>
      <c r="I40" s="458"/>
      <c r="J40" s="237">
        <v>0</v>
      </c>
      <c r="K40" s="469">
        <f t="shared" si="2"/>
        <v>0</v>
      </c>
      <c r="L40" s="458"/>
      <c r="M40" s="238">
        <v>0</v>
      </c>
      <c r="N40" s="475">
        <f t="shared" si="3"/>
        <v>0</v>
      </c>
      <c r="O40" s="458"/>
      <c r="P40" s="239">
        <v>0</v>
      </c>
      <c r="Q40" s="468">
        <f t="shared" si="4"/>
        <v>0</v>
      </c>
      <c r="R40" s="458"/>
      <c r="S40" s="240">
        <v>0</v>
      </c>
      <c r="T40" s="460">
        <f t="shared" si="5"/>
        <v>0</v>
      </c>
      <c r="U40" s="458"/>
      <c r="V40" s="241">
        <v>0.3</v>
      </c>
      <c r="W40" s="459">
        <f t="shared" si="6"/>
        <v>16413.575059499999</v>
      </c>
      <c r="X40" s="458"/>
      <c r="Y40" s="242">
        <v>0.3</v>
      </c>
      <c r="Z40" s="467">
        <f t="shared" si="7"/>
        <v>16413.575059499999</v>
      </c>
      <c r="AA40" s="458"/>
      <c r="AB40" s="235">
        <v>0.3</v>
      </c>
      <c r="AC40" s="466">
        <f t="shared" si="8"/>
        <v>16413.575059499999</v>
      </c>
      <c r="AD40" s="458"/>
      <c r="AE40" s="236">
        <v>0.1</v>
      </c>
      <c r="AF40" s="457">
        <f t="shared" si="9"/>
        <v>5471.1916865000003</v>
      </c>
      <c r="AG40" s="458"/>
      <c r="AH40" s="89">
        <f t="shared" si="18"/>
        <v>0.99999999999999989</v>
      </c>
      <c r="AI40" s="90">
        <f t="shared" ref="AI40" si="20">E40+H40+K40+N40+Q40+T40+W40+Z40+AC40+AF40</f>
        <v>54711.916864999999</v>
      </c>
    </row>
    <row r="41" spans="1:35" ht="17.399999999999999" x14ac:dyDescent="0.3">
      <c r="A41" s="221" t="str">
        <f>'PO - REFERENCIAL (2026)'!B305</f>
        <v>20.0</v>
      </c>
      <c r="B41" s="220" t="s">
        <v>179</v>
      </c>
      <c r="C41" s="217">
        <f>'PO - REFERENCIAL (2026)'!O305</f>
        <v>24528.627599999996</v>
      </c>
      <c r="D41" s="235">
        <v>0</v>
      </c>
      <c r="E41" s="476">
        <f t="shared" si="0"/>
        <v>0</v>
      </c>
      <c r="F41" s="458"/>
      <c r="G41" s="236">
        <v>0</v>
      </c>
      <c r="H41" s="457">
        <f t="shared" si="1"/>
        <v>0</v>
      </c>
      <c r="I41" s="458"/>
      <c r="J41" s="237">
        <v>0</v>
      </c>
      <c r="K41" s="469">
        <f t="shared" si="2"/>
        <v>0</v>
      </c>
      <c r="L41" s="458"/>
      <c r="M41" s="238">
        <v>0</v>
      </c>
      <c r="N41" s="475">
        <f t="shared" si="3"/>
        <v>0</v>
      </c>
      <c r="O41" s="458"/>
      <c r="P41" s="239">
        <v>0</v>
      </c>
      <c r="Q41" s="468">
        <f t="shared" si="4"/>
        <v>0</v>
      </c>
      <c r="R41" s="458"/>
      <c r="S41" s="240">
        <v>0</v>
      </c>
      <c r="T41" s="460">
        <f t="shared" si="5"/>
        <v>0</v>
      </c>
      <c r="U41" s="458"/>
      <c r="V41" s="241">
        <v>0</v>
      </c>
      <c r="W41" s="459">
        <f t="shared" si="6"/>
        <v>0</v>
      </c>
      <c r="X41" s="458"/>
      <c r="Y41" s="242">
        <v>0</v>
      </c>
      <c r="Z41" s="467">
        <f t="shared" si="7"/>
        <v>0</v>
      </c>
      <c r="AA41" s="458"/>
      <c r="AB41" s="235">
        <v>0</v>
      </c>
      <c r="AC41" s="466">
        <f t="shared" si="8"/>
        <v>0</v>
      </c>
      <c r="AD41" s="458"/>
      <c r="AE41" s="236">
        <v>1</v>
      </c>
      <c r="AF41" s="457">
        <f t="shared" si="9"/>
        <v>24528.627599999996</v>
      </c>
      <c r="AG41" s="458"/>
      <c r="AH41" s="89">
        <f t="shared" si="18"/>
        <v>1</v>
      </c>
      <c r="AI41" s="90">
        <f t="shared" ref="AI41" si="21">E41+H41+K41+N41+Q41+T41+W41+Z41+AC41+AF41</f>
        <v>24528.627599999996</v>
      </c>
    </row>
    <row r="42" spans="1:35" s="182" customFormat="1" ht="14.25" customHeight="1" x14ac:dyDescent="0.3">
      <c r="A42" s="477" t="s">
        <v>196</v>
      </c>
      <c r="B42" s="478"/>
      <c r="C42" s="481">
        <f>SUM(C22:C41)</f>
        <v>822351.63024900015</v>
      </c>
      <c r="D42" s="212">
        <f>E42*100%/C42</f>
        <v>6.8185229551161547E-2</v>
      </c>
      <c r="E42" s="482">
        <f>SUM(E22:F41)</f>
        <v>56072.234680300004</v>
      </c>
      <c r="F42" s="471"/>
      <c r="G42" s="213">
        <f>H42*100%/C42</f>
        <v>0.14464467414551541</v>
      </c>
      <c r="H42" s="470">
        <f>SUM(H22:I41)</f>
        <v>118948.78359039999</v>
      </c>
      <c r="I42" s="471"/>
      <c r="J42" s="212">
        <f>K42*100%/C42</f>
        <v>0.11689507448996377</v>
      </c>
      <c r="K42" s="470">
        <f>SUM(K22:L41)</f>
        <v>96128.855074900013</v>
      </c>
      <c r="L42" s="471"/>
      <c r="M42" s="212">
        <f>N42*100%/C42</f>
        <v>0.15994103877118193</v>
      </c>
      <c r="N42" s="470">
        <f>SUM(N22:O41)</f>
        <v>131527.77397720001</v>
      </c>
      <c r="O42" s="471"/>
      <c r="P42" s="212">
        <f>Q42*100%/C42</f>
        <v>0.12557419597275199</v>
      </c>
      <c r="Q42" s="470">
        <f>SUM(Q22:R41)</f>
        <v>103266.14477540003</v>
      </c>
      <c r="R42" s="471"/>
      <c r="S42" s="212">
        <f>T42*100%/C42</f>
        <v>0.11746034120361916</v>
      </c>
      <c r="T42" s="470">
        <f>SUM(T22:U41)</f>
        <v>96593.703078400024</v>
      </c>
      <c r="U42" s="471"/>
      <c r="V42" s="212">
        <f>W42*100%/C42</f>
        <v>0.10745103434980081</v>
      </c>
      <c r="W42" s="470">
        <f>SUM(W22:X41)</f>
        <v>88362.533269500011</v>
      </c>
      <c r="X42" s="471"/>
      <c r="Y42" s="212">
        <f>Z42*100%/C42</f>
        <v>5.3078265757171908E-2</v>
      </c>
      <c r="Z42" s="470">
        <f>SUM(Z22:AA41)</f>
        <v>43648.998376199997</v>
      </c>
      <c r="AA42" s="471"/>
      <c r="AB42" s="212">
        <f>AC42*100%/C42</f>
        <v>4.8173682240168658E-2</v>
      </c>
      <c r="AC42" s="470">
        <f>SUM(AC22:AD41)</f>
        <v>39615.706125299999</v>
      </c>
      <c r="AD42" s="471"/>
      <c r="AE42" s="212">
        <f>AF42*100%/C42</f>
        <v>5.8596463518664717E-2</v>
      </c>
      <c r="AF42" s="470">
        <f>SUM(AF22:AG41)</f>
        <v>48186.897301399993</v>
      </c>
      <c r="AG42" s="471"/>
      <c r="AH42" s="472">
        <f t="shared" ref="AH42:AI42" si="22">D42+G42+J42+M42+P42+S42+V42+Y42+AB42+AE42</f>
        <v>0.99999999999999989</v>
      </c>
      <c r="AI42" s="474">
        <f t="shared" si="22"/>
        <v>822351.63024900004</v>
      </c>
    </row>
    <row r="43" spans="1:35" s="182" customFormat="1" ht="14.25" customHeight="1" x14ac:dyDescent="0.3">
      <c r="A43" s="479"/>
      <c r="B43" s="480"/>
      <c r="C43" s="473"/>
      <c r="D43" s="214"/>
      <c r="E43" s="215"/>
      <c r="F43" s="215"/>
      <c r="G43" s="213">
        <f t="shared" ref="G43:H43" si="23">G42+D42</f>
        <v>0.21282990369667695</v>
      </c>
      <c r="H43" s="470">
        <f t="shared" si="23"/>
        <v>175021.01827070001</v>
      </c>
      <c r="I43" s="471"/>
      <c r="J43" s="213">
        <f t="shared" ref="J43:K43" si="24">J42+G43</f>
        <v>0.3297249781866407</v>
      </c>
      <c r="K43" s="470">
        <f t="shared" si="24"/>
        <v>271149.87334560003</v>
      </c>
      <c r="L43" s="471"/>
      <c r="M43" s="213">
        <f t="shared" ref="M43:N43" si="25">M42+J43</f>
        <v>0.48966601695782264</v>
      </c>
      <c r="N43" s="470">
        <f t="shared" si="25"/>
        <v>402677.64732280001</v>
      </c>
      <c r="O43" s="471"/>
      <c r="P43" s="213">
        <f t="shared" ref="P43:Q43" si="26">P42+M43</f>
        <v>0.61524021293057463</v>
      </c>
      <c r="Q43" s="470">
        <f t="shared" si="26"/>
        <v>505943.79209820007</v>
      </c>
      <c r="R43" s="471"/>
      <c r="S43" s="212">
        <f t="shared" ref="S43:T43" si="27">S42+P43</f>
        <v>0.73270055413419377</v>
      </c>
      <c r="T43" s="470">
        <f t="shared" si="27"/>
        <v>602537.49517660006</v>
      </c>
      <c r="U43" s="471"/>
      <c r="V43" s="213">
        <f t="shared" ref="V43:W43" si="28">V42+S43</f>
        <v>0.84015158848399463</v>
      </c>
      <c r="W43" s="470">
        <f t="shared" si="28"/>
        <v>690900.02844610007</v>
      </c>
      <c r="X43" s="471"/>
      <c r="Y43" s="213">
        <f t="shared" ref="Y43:Z43" si="29">Y42+V43</f>
        <v>0.89322985424116652</v>
      </c>
      <c r="Z43" s="470">
        <f t="shared" si="29"/>
        <v>734549.02682230005</v>
      </c>
      <c r="AA43" s="471"/>
      <c r="AB43" s="213">
        <f t="shared" ref="AB43:AC43" si="30">AB42+Y43</f>
        <v>0.94140353648133512</v>
      </c>
      <c r="AC43" s="470">
        <f t="shared" si="30"/>
        <v>774164.73294760007</v>
      </c>
      <c r="AD43" s="471"/>
      <c r="AE43" s="213">
        <f t="shared" ref="AE43:AF43" si="31">AE42+AB43</f>
        <v>0.99999999999999989</v>
      </c>
      <c r="AF43" s="470">
        <f t="shared" si="31"/>
        <v>822351.63024900004</v>
      </c>
      <c r="AG43" s="471"/>
      <c r="AH43" s="473"/>
      <c r="AI43" s="473"/>
    </row>
    <row r="44" spans="1:35" ht="14.25" customHeight="1" x14ac:dyDescent="0.3">
      <c r="A44" s="61"/>
      <c r="B44" s="91"/>
      <c r="C44" s="92"/>
      <c r="D44" s="66"/>
      <c r="E44" s="93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</row>
    <row r="45" spans="1:35" ht="14.25" customHeight="1" x14ac:dyDescent="0.3">
      <c r="A45" s="61"/>
      <c r="B45" s="91"/>
      <c r="C45" s="92"/>
      <c r="D45" s="66"/>
      <c r="E45" s="93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</row>
    <row r="46" spans="1:35" ht="14.25" customHeight="1" x14ac:dyDescent="0.3">
      <c r="A46" s="61"/>
      <c r="B46" s="91"/>
      <c r="C46" s="92"/>
      <c r="D46" s="66"/>
      <c r="E46" s="93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</row>
    <row r="47" spans="1:35" ht="14.25" customHeight="1" x14ac:dyDescent="0.3">
      <c r="A47" s="61"/>
      <c r="B47" s="91"/>
      <c r="C47" s="92"/>
      <c r="D47" s="66"/>
      <c r="E47" s="93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</row>
    <row r="48" spans="1:35" ht="14.25" customHeight="1" x14ac:dyDescent="0.3">
      <c r="A48" s="61"/>
      <c r="B48" s="91"/>
      <c r="C48" s="92"/>
      <c r="D48" s="66"/>
      <c r="E48" s="93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</row>
    <row r="49" spans="1:35" ht="14.25" customHeight="1" x14ac:dyDescent="0.3">
      <c r="A49" s="61"/>
      <c r="B49" s="94"/>
      <c r="C49" s="92"/>
      <c r="D49" s="66"/>
      <c r="E49" s="93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</row>
    <row r="50" spans="1:35" ht="14.25" customHeight="1" x14ac:dyDescent="0.3">
      <c r="A50" s="61"/>
      <c r="B50" s="94"/>
      <c r="C50" s="92"/>
      <c r="D50" s="66"/>
      <c r="E50" s="93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</row>
    <row r="51" spans="1:35" ht="14.25" customHeight="1" x14ac:dyDescent="0.3">
      <c r="A51" s="61"/>
      <c r="B51" s="94"/>
      <c r="C51" s="92"/>
      <c r="D51" s="66"/>
      <c r="E51" s="93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</row>
    <row r="52" spans="1:35" ht="14.25" customHeight="1" x14ac:dyDescent="0.3">
      <c r="A52" s="61"/>
      <c r="B52" s="94"/>
      <c r="C52" s="92"/>
      <c r="D52" s="66"/>
      <c r="E52" s="93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</row>
    <row r="53" spans="1:35" ht="14.25" customHeight="1" x14ac:dyDescent="0.3">
      <c r="A53" s="61"/>
      <c r="B53" s="94"/>
      <c r="C53" s="92"/>
      <c r="D53" s="66"/>
      <c r="E53" s="93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</row>
    <row r="54" spans="1:35" ht="14.25" customHeight="1" x14ac:dyDescent="0.3">
      <c r="A54" s="61"/>
      <c r="B54" s="94"/>
      <c r="C54" s="92"/>
      <c r="D54" s="66"/>
      <c r="E54" s="93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</row>
    <row r="55" spans="1:35" ht="14.25" customHeight="1" x14ac:dyDescent="0.3">
      <c r="A55" s="61"/>
      <c r="B55" s="94"/>
      <c r="C55" s="92"/>
      <c r="D55" s="66"/>
      <c r="E55" s="93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</row>
    <row r="56" spans="1:35" ht="14.25" customHeight="1" x14ac:dyDescent="0.3">
      <c r="A56" s="61"/>
      <c r="B56" s="94"/>
      <c r="C56" s="92"/>
      <c r="D56" s="66"/>
      <c r="E56" s="93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</row>
    <row r="57" spans="1:35" ht="14.25" customHeight="1" x14ac:dyDescent="0.3">
      <c r="A57" s="61"/>
      <c r="B57" s="94"/>
      <c r="C57" s="92"/>
      <c r="D57" s="66"/>
      <c r="E57" s="93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</row>
    <row r="58" spans="1:35" ht="14.25" customHeight="1" x14ac:dyDescent="0.3">
      <c r="A58" s="61"/>
      <c r="B58" s="94"/>
      <c r="C58" s="92"/>
      <c r="D58" s="66"/>
      <c r="E58" s="93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</row>
    <row r="59" spans="1:35" ht="14.25" customHeight="1" x14ac:dyDescent="0.3">
      <c r="A59" s="61"/>
      <c r="B59" s="94"/>
      <c r="C59" s="92"/>
      <c r="D59" s="66"/>
      <c r="E59" s="93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</row>
    <row r="60" spans="1:35" ht="14.25" customHeight="1" x14ac:dyDescent="0.3">
      <c r="A60" s="61"/>
      <c r="B60" s="94"/>
      <c r="C60" s="92"/>
      <c r="D60" s="66"/>
      <c r="E60" s="93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</row>
    <row r="61" spans="1:35" ht="14.25" customHeight="1" x14ac:dyDescent="0.3">
      <c r="A61" s="61"/>
      <c r="B61" s="94"/>
      <c r="C61" s="92"/>
      <c r="D61" s="66"/>
      <c r="E61" s="93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</row>
    <row r="62" spans="1:35" ht="14.25" customHeight="1" x14ac:dyDescent="0.3">
      <c r="A62" s="61"/>
      <c r="B62" s="94"/>
      <c r="C62" s="92"/>
      <c r="D62" s="66"/>
      <c r="E62" s="93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</row>
    <row r="63" spans="1:35" ht="14.25" customHeight="1" x14ac:dyDescent="0.3">
      <c r="A63" s="61"/>
      <c r="B63" s="94"/>
      <c r="C63" s="92"/>
      <c r="D63" s="66"/>
      <c r="E63" s="93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</row>
    <row r="64" spans="1:35" ht="14.25" customHeight="1" x14ac:dyDescent="0.3">
      <c r="A64" s="61"/>
      <c r="B64" s="94"/>
      <c r="C64" s="92"/>
      <c r="D64" s="66"/>
      <c r="E64" s="93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</row>
    <row r="65" spans="1:35" ht="14.25" customHeight="1" x14ac:dyDescent="0.3">
      <c r="A65" s="61"/>
      <c r="B65" s="94"/>
      <c r="C65" s="92"/>
      <c r="D65" s="66"/>
      <c r="E65" s="93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</row>
    <row r="66" spans="1:35" ht="14.25" customHeight="1" x14ac:dyDescent="0.3">
      <c r="A66" s="61"/>
      <c r="B66" s="94"/>
      <c r="C66" s="92"/>
      <c r="D66" s="66"/>
      <c r="E66" s="93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</row>
    <row r="67" spans="1:35" ht="14.25" customHeight="1" x14ac:dyDescent="0.3">
      <c r="A67" s="61"/>
      <c r="B67" s="94"/>
      <c r="C67" s="92"/>
      <c r="D67" s="66"/>
      <c r="E67" s="93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</row>
    <row r="68" spans="1:35" ht="14.25" customHeight="1" x14ac:dyDescent="0.3">
      <c r="A68" s="61"/>
      <c r="B68" s="94"/>
      <c r="C68" s="92"/>
      <c r="D68" s="66"/>
      <c r="E68" s="93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</row>
    <row r="69" spans="1:35" ht="14.25" customHeight="1" x14ac:dyDescent="0.3">
      <c r="A69" s="61"/>
      <c r="B69" s="94"/>
      <c r="C69" s="92"/>
      <c r="D69" s="66"/>
      <c r="E69" s="93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</row>
    <row r="70" spans="1:35" ht="14.25" customHeight="1" x14ac:dyDescent="0.3">
      <c r="A70" s="61"/>
      <c r="B70" s="94"/>
      <c r="C70" s="92"/>
      <c r="D70" s="66"/>
      <c r="E70" s="93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</row>
    <row r="71" spans="1:35" ht="14.25" customHeight="1" x14ac:dyDescent="0.3">
      <c r="A71" s="61"/>
      <c r="B71" s="94"/>
      <c r="C71" s="92"/>
      <c r="D71" s="66"/>
      <c r="E71" s="93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</row>
    <row r="72" spans="1:35" ht="14.25" customHeight="1" x14ac:dyDescent="0.3">
      <c r="A72" s="61"/>
      <c r="B72" s="94"/>
      <c r="C72" s="92"/>
      <c r="D72" s="66"/>
      <c r="E72" s="93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</row>
    <row r="73" spans="1:35" ht="14.25" customHeight="1" x14ac:dyDescent="0.3">
      <c r="A73" s="61"/>
      <c r="B73" s="94"/>
      <c r="C73" s="92"/>
      <c r="D73" s="66"/>
      <c r="E73" s="93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</row>
    <row r="74" spans="1:35" ht="14.25" customHeight="1" x14ac:dyDescent="0.3">
      <c r="A74" s="61"/>
      <c r="B74" s="94"/>
      <c r="C74" s="92"/>
      <c r="D74" s="66"/>
      <c r="E74" s="93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</row>
    <row r="75" spans="1:35" ht="14.25" customHeight="1" x14ac:dyDescent="0.3">
      <c r="A75" s="61"/>
      <c r="B75" s="94"/>
      <c r="C75" s="92"/>
      <c r="D75" s="66"/>
      <c r="E75" s="93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</row>
    <row r="76" spans="1:35" ht="14.25" customHeight="1" x14ac:dyDescent="0.3">
      <c r="A76" s="61"/>
      <c r="B76" s="94"/>
      <c r="C76" s="92"/>
      <c r="D76" s="66"/>
      <c r="E76" s="93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</row>
    <row r="77" spans="1:35" ht="14.25" customHeight="1" x14ac:dyDescent="0.3">
      <c r="A77" s="61"/>
      <c r="B77" s="94"/>
      <c r="C77" s="92"/>
      <c r="D77" s="66"/>
      <c r="E77" s="93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</row>
    <row r="78" spans="1:35" ht="14.25" customHeight="1" x14ac:dyDescent="0.3">
      <c r="A78" s="61"/>
      <c r="B78" s="94"/>
      <c r="C78" s="92"/>
      <c r="D78" s="66"/>
      <c r="E78" s="93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</row>
    <row r="79" spans="1:35" ht="14.25" customHeight="1" x14ac:dyDescent="0.3">
      <c r="A79" s="61"/>
      <c r="B79" s="94"/>
      <c r="C79" s="92"/>
      <c r="D79" s="66"/>
      <c r="E79" s="93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</row>
    <row r="80" spans="1:35" ht="14.25" customHeight="1" x14ac:dyDescent="0.3">
      <c r="A80" s="61"/>
      <c r="B80" s="94"/>
      <c r="C80" s="92"/>
      <c r="D80" s="66"/>
      <c r="E80" s="93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</row>
    <row r="81" spans="1:35" ht="14.25" customHeight="1" x14ac:dyDescent="0.3">
      <c r="A81" s="61"/>
      <c r="B81" s="94"/>
      <c r="C81" s="92"/>
      <c r="D81" s="66"/>
      <c r="E81" s="93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</row>
    <row r="82" spans="1:35" ht="14.25" customHeight="1" x14ac:dyDescent="0.3">
      <c r="A82" s="61"/>
      <c r="B82" s="94"/>
      <c r="C82" s="92"/>
      <c r="D82" s="66"/>
      <c r="E82" s="93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</row>
    <row r="83" spans="1:35" ht="14.25" customHeight="1" x14ac:dyDescent="0.3">
      <c r="A83" s="61"/>
      <c r="B83" s="94"/>
      <c r="C83" s="92"/>
      <c r="D83" s="66"/>
      <c r="E83" s="93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</row>
    <row r="84" spans="1:35" ht="14.25" customHeight="1" x14ac:dyDescent="0.3">
      <c r="A84" s="61"/>
      <c r="B84" s="94"/>
      <c r="C84" s="92"/>
      <c r="D84" s="66"/>
      <c r="E84" s="93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</row>
    <row r="85" spans="1:35" ht="14.25" customHeight="1" x14ac:dyDescent="0.3">
      <c r="A85" s="61"/>
      <c r="B85" s="94"/>
      <c r="C85" s="92"/>
      <c r="D85" s="66"/>
      <c r="E85" s="93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</row>
    <row r="86" spans="1:35" ht="14.25" customHeight="1" x14ac:dyDescent="0.3">
      <c r="A86" s="61"/>
      <c r="B86" s="94"/>
      <c r="C86" s="92"/>
      <c r="D86" s="66"/>
      <c r="E86" s="93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</row>
    <row r="87" spans="1:35" ht="14.25" customHeight="1" x14ac:dyDescent="0.3">
      <c r="A87" s="61"/>
      <c r="B87" s="94"/>
      <c r="C87" s="92"/>
      <c r="D87" s="66"/>
      <c r="E87" s="93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</row>
    <row r="88" spans="1:35" ht="14.25" customHeight="1" x14ac:dyDescent="0.3">
      <c r="A88" s="61"/>
      <c r="B88" s="94"/>
      <c r="C88" s="92"/>
      <c r="D88" s="66"/>
      <c r="E88" s="93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</row>
    <row r="89" spans="1:35" ht="14.25" customHeight="1" x14ac:dyDescent="0.3">
      <c r="A89" s="61"/>
      <c r="B89" s="94"/>
      <c r="C89" s="92"/>
      <c r="D89" s="66"/>
      <c r="E89" s="93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</row>
    <row r="90" spans="1:35" ht="14.25" customHeight="1" x14ac:dyDescent="0.3">
      <c r="A90" s="61"/>
      <c r="B90" s="94"/>
      <c r="C90" s="92"/>
      <c r="D90" s="66"/>
      <c r="E90" s="93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</row>
    <row r="91" spans="1:35" ht="14.25" customHeight="1" x14ac:dyDescent="0.3">
      <c r="A91" s="61"/>
      <c r="B91" s="94"/>
      <c r="C91" s="92"/>
      <c r="D91" s="66"/>
      <c r="E91" s="93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</row>
    <row r="92" spans="1:35" ht="14.25" customHeight="1" x14ac:dyDescent="0.3">
      <c r="A92" s="61"/>
      <c r="B92" s="94"/>
      <c r="C92" s="92"/>
      <c r="D92" s="66"/>
      <c r="E92" s="93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</row>
    <row r="93" spans="1:35" ht="14.25" customHeight="1" x14ac:dyDescent="0.3">
      <c r="A93" s="61"/>
      <c r="B93" s="94"/>
      <c r="C93" s="92"/>
      <c r="D93" s="66"/>
      <c r="E93" s="93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</row>
    <row r="94" spans="1:35" ht="14.25" customHeight="1" x14ac:dyDescent="0.3">
      <c r="A94" s="61"/>
      <c r="B94" s="94"/>
      <c r="C94" s="92"/>
      <c r="D94" s="66"/>
      <c r="E94" s="93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</row>
    <row r="95" spans="1:35" ht="14.25" customHeight="1" x14ac:dyDescent="0.3">
      <c r="A95" s="61"/>
      <c r="B95" s="94"/>
      <c r="C95" s="92"/>
      <c r="D95" s="66"/>
      <c r="E95" s="93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</row>
    <row r="96" spans="1:35" ht="14.25" customHeight="1" x14ac:dyDescent="0.3">
      <c r="A96" s="61"/>
      <c r="B96" s="94"/>
      <c r="C96" s="92"/>
      <c r="D96" s="66"/>
      <c r="E96" s="93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</row>
    <row r="97" spans="1:35" ht="14.25" customHeight="1" x14ac:dyDescent="0.3">
      <c r="A97" s="61"/>
      <c r="B97" s="94"/>
      <c r="C97" s="92"/>
      <c r="D97" s="66"/>
      <c r="E97" s="93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</row>
    <row r="98" spans="1:35" ht="14.25" customHeight="1" x14ac:dyDescent="0.3">
      <c r="A98" s="61"/>
      <c r="B98" s="94"/>
      <c r="C98" s="92"/>
      <c r="D98" s="66"/>
      <c r="E98" s="93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</row>
    <row r="99" spans="1:35" ht="14.25" customHeight="1" x14ac:dyDescent="0.3">
      <c r="A99" s="61"/>
      <c r="B99" s="94"/>
      <c r="C99" s="92"/>
      <c r="D99" s="66"/>
      <c r="E99" s="93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</row>
    <row r="100" spans="1:35" ht="14.25" customHeight="1" x14ac:dyDescent="0.3">
      <c r="A100" s="61"/>
      <c r="B100" s="94"/>
      <c r="C100" s="92"/>
      <c r="D100" s="66"/>
      <c r="E100" s="93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</row>
    <row r="101" spans="1:35" ht="14.25" customHeight="1" x14ac:dyDescent="0.3">
      <c r="A101" s="61"/>
      <c r="B101" s="94"/>
      <c r="C101" s="92"/>
      <c r="D101" s="66"/>
      <c r="E101" s="93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</row>
    <row r="102" spans="1:35" ht="14.25" customHeight="1" x14ac:dyDescent="0.3">
      <c r="A102" s="61"/>
      <c r="B102" s="94"/>
      <c r="C102" s="92"/>
      <c r="D102" s="66"/>
      <c r="E102" s="93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</row>
    <row r="103" spans="1:35" ht="14.25" customHeight="1" x14ac:dyDescent="0.3">
      <c r="A103" s="61"/>
      <c r="B103" s="94"/>
      <c r="C103" s="92"/>
      <c r="D103" s="66"/>
      <c r="E103" s="93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</row>
    <row r="104" spans="1:35" ht="14.25" customHeight="1" x14ac:dyDescent="0.3">
      <c r="A104" s="61"/>
      <c r="B104" s="94"/>
      <c r="C104" s="92"/>
      <c r="D104" s="66"/>
      <c r="E104" s="93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</row>
    <row r="105" spans="1:35" ht="14.25" customHeight="1" x14ac:dyDescent="0.3">
      <c r="A105" s="61"/>
      <c r="B105" s="94"/>
      <c r="C105" s="92"/>
      <c r="D105" s="66"/>
      <c r="E105" s="93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</row>
    <row r="106" spans="1:35" ht="14.25" customHeight="1" x14ac:dyDescent="0.3">
      <c r="A106" s="61"/>
      <c r="B106" s="94"/>
      <c r="C106" s="92"/>
      <c r="D106" s="66"/>
      <c r="E106" s="93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</row>
    <row r="107" spans="1:35" ht="14.25" customHeight="1" x14ac:dyDescent="0.3">
      <c r="A107" s="61"/>
      <c r="B107" s="94"/>
      <c r="C107" s="92"/>
      <c r="D107" s="66"/>
      <c r="E107" s="93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</row>
    <row r="108" spans="1:35" ht="14.25" customHeight="1" x14ac:dyDescent="0.3">
      <c r="A108" s="61"/>
      <c r="B108" s="94"/>
      <c r="C108" s="92"/>
      <c r="D108" s="66"/>
      <c r="E108" s="93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</row>
    <row r="109" spans="1:35" ht="14.25" customHeight="1" x14ac:dyDescent="0.3">
      <c r="A109" s="61"/>
      <c r="B109" s="94"/>
      <c r="C109" s="92"/>
      <c r="D109" s="66"/>
      <c r="E109" s="93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</row>
    <row r="110" spans="1:35" ht="14.25" customHeight="1" x14ac:dyDescent="0.3">
      <c r="A110" s="61"/>
      <c r="B110" s="94"/>
      <c r="C110" s="92"/>
      <c r="D110" s="66"/>
      <c r="E110" s="93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</row>
    <row r="111" spans="1:35" ht="14.25" customHeight="1" x14ac:dyDescent="0.3">
      <c r="A111" s="61"/>
      <c r="B111" s="94"/>
      <c r="C111" s="92"/>
      <c r="D111" s="66"/>
      <c r="E111" s="93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</row>
    <row r="112" spans="1:35" ht="14.25" customHeight="1" x14ac:dyDescent="0.3">
      <c r="A112" s="61"/>
      <c r="B112" s="94"/>
      <c r="C112" s="92"/>
      <c r="D112" s="66"/>
      <c r="E112" s="93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</row>
    <row r="113" spans="1:35" ht="14.25" customHeight="1" x14ac:dyDescent="0.3">
      <c r="A113" s="61"/>
      <c r="B113" s="94"/>
      <c r="C113" s="92"/>
      <c r="D113" s="66"/>
      <c r="E113" s="93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</row>
    <row r="114" spans="1:35" ht="14.25" customHeight="1" x14ac:dyDescent="0.3">
      <c r="A114" s="61"/>
      <c r="B114" s="94"/>
      <c r="C114" s="92"/>
      <c r="D114" s="66"/>
      <c r="E114" s="93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</row>
    <row r="115" spans="1:35" ht="14.25" customHeight="1" x14ac:dyDescent="0.3">
      <c r="A115" s="61"/>
      <c r="B115" s="94"/>
      <c r="C115" s="92"/>
      <c r="D115" s="66"/>
      <c r="E115" s="93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</row>
    <row r="116" spans="1:35" ht="14.25" customHeight="1" x14ac:dyDescent="0.3">
      <c r="A116" s="61"/>
      <c r="B116" s="94"/>
      <c r="C116" s="92"/>
      <c r="D116" s="66"/>
      <c r="E116" s="93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</row>
    <row r="117" spans="1:35" ht="14.25" customHeight="1" x14ac:dyDescent="0.3">
      <c r="A117" s="61"/>
      <c r="B117" s="94"/>
      <c r="C117" s="92"/>
      <c r="D117" s="66"/>
      <c r="E117" s="93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</row>
    <row r="118" spans="1:35" ht="14.25" customHeight="1" x14ac:dyDescent="0.3">
      <c r="A118" s="61"/>
      <c r="B118" s="94"/>
      <c r="C118" s="92"/>
      <c r="D118" s="66"/>
      <c r="E118" s="93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</row>
    <row r="119" spans="1:35" ht="14.25" customHeight="1" x14ac:dyDescent="0.3">
      <c r="A119" s="61"/>
      <c r="B119" s="94"/>
      <c r="C119" s="92"/>
      <c r="D119" s="66"/>
      <c r="E119" s="93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</row>
    <row r="120" spans="1:35" ht="14.25" customHeight="1" x14ac:dyDescent="0.3">
      <c r="A120" s="61"/>
      <c r="B120" s="94"/>
      <c r="C120" s="92"/>
      <c r="D120" s="66"/>
      <c r="E120" s="93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</row>
    <row r="121" spans="1:35" ht="14.25" customHeight="1" x14ac:dyDescent="0.3">
      <c r="A121" s="61"/>
      <c r="B121" s="94"/>
      <c r="C121" s="92"/>
      <c r="D121" s="66"/>
      <c r="E121" s="93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</row>
    <row r="122" spans="1:35" ht="14.25" customHeight="1" x14ac:dyDescent="0.3">
      <c r="A122" s="61"/>
      <c r="B122" s="94"/>
      <c r="C122" s="92"/>
      <c r="D122" s="66"/>
      <c r="E122" s="93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</row>
    <row r="123" spans="1:35" ht="14.25" customHeight="1" x14ac:dyDescent="0.3">
      <c r="A123" s="61"/>
      <c r="B123" s="94"/>
      <c r="C123" s="92"/>
      <c r="D123" s="66"/>
      <c r="E123" s="93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</row>
    <row r="124" spans="1:35" ht="14.25" customHeight="1" x14ac:dyDescent="0.3">
      <c r="A124" s="61"/>
      <c r="B124" s="94"/>
      <c r="C124" s="92"/>
      <c r="D124" s="66"/>
      <c r="E124" s="93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</row>
    <row r="125" spans="1:35" ht="14.25" customHeight="1" x14ac:dyDescent="0.3">
      <c r="A125" s="61"/>
      <c r="B125" s="94"/>
      <c r="C125" s="92"/>
      <c r="D125" s="66"/>
      <c r="E125" s="93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66"/>
      <c r="AE125" s="66"/>
      <c r="AF125" s="66"/>
      <c r="AG125" s="66"/>
      <c r="AH125" s="66"/>
      <c r="AI125" s="66"/>
    </row>
    <row r="126" spans="1:35" ht="14.25" customHeight="1" x14ac:dyDescent="0.3">
      <c r="A126" s="61"/>
      <c r="B126" s="94"/>
      <c r="C126" s="92"/>
      <c r="D126" s="66"/>
      <c r="E126" s="93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</row>
    <row r="127" spans="1:35" ht="14.25" customHeight="1" x14ac:dyDescent="0.3">
      <c r="A127" s="61"/>
      <c r="B127" s="94"/>
      <c r="C127" s="92"/>
      <c r="D127" s="66"/>
      <c r="E127" s="93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</row>
    <row r="128" spans="1:35" ht="14.25" customHeight="1" x14ac:dyDescent="0.3">
      <c r="A128" s="61"/>
      <c r="B128" s="94"/>
      <c r="C128" s="92"/>
      <c r="D128" s="66"/>
      <c r="E128" s="93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</row>
    <row r="129" spans="1:35" ht="14.25" customHeight="1" x14ac:dyDescent="0.3">
      <c r="A129" s="61"/>
      <c r="B129" s="94"/>
      <c r="C129" s="92"/>
      <c r="D129" s="66"/>
      <c r="E129" s="93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</row>
    <row r="130" spans="1:35" ht="14.25" customHeight="1" x14ac:dyDescent="0.3">
      <c r="A130" s="61"/>
      <c r="B130" s="94"/>
      <c r="C130" s="92"/>
      <c r="D130" s="66"/>
      <c r="E130" s="93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</row>
    <row r="131" spans="1:35" ht="14.25" customHeight="1" x14ac:dyDescent="0.3">
      <c r="A131" s="61"/>
      <c r="B131" s="94"/>
      <c r="C131" s="92"/>
      <c r="D131" s="66"/>
      <c r="E131" s="93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</row>
    <row r="132" spans="1:35" ht="14.25" customHeight="1" x14ac:dyDescent="0.3">
      <c r="A132" s="61"/>
      <c r="B132" s="94"/>
      <c r="C132" s="92"/>
      <c r="D132" s="66"/>
      <c r="E132" s="93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</row>
    <row r="133" spans="1:35" ht="14.25" customHeight="1" x14ac:dyDescent="0.3">
      <c r="A133" s="61"/>
      <c r="B133" s="94"/>
      <c r="C133" s="92"/>
      <c r="D133" s="66"/>
      <c r="E133" s="93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</row>
    <row r="134" spans="1:35" ht="14.25" customHeight="1" x14ac:dyDescent="0.3">
      <c r="A134" s="61"/>
      <c r="B134" s="94"/>
      <c r="C134" s="92"/>
      <c r="D134" s="66"/>
      <c r="E134" s="93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</row>
    <row r="135" spans="1:35" ht="14.25" customHeight="1" x14ac:dyDescent="0.3">
      <c r="A135" s="61"/>
      <c r="B135" s="94"/>
      <c r="C135" s="92"/>
      <c r="D135" s="66"/>
      <c r="E135" s="93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</row>
    <row r="136" spans="1:35" ht="14.25" customHeight="1" x14ac:dyDescent="0.3">
      <c r="A136" s="61"/>
      <c r="B136" s="94"/>
      <c r="C136" s="92"/>
      <c r="D136" s="66"/>
      <c r="E136" s="93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66"/>
      <c r="AF136" s="66"/>
      <c r="AG136" s="66"/>
      <c r="AH136" s="66"/>
      <c r="AI136" s="66"/>
    </row>
    <row r="137" spans="1:35" ht="14.25" customHeight="1" x14ac:dyDescent="0.3">
      <c r="A137" s="61"/>
      <c r="B137" s="94"/>
      <c r="C137" s="92"/>
      <c r="D137" s="66"/>
      <c r="E137" s="93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</row>
    <row r="138" spans="1:35" ht="14.25" customHeight="1" x14ac:dyDescent="0.3">
      <c r="A138" s="61"/>
      <c r="B138" s="94"/>
      <c r="C138" s="92"/>
      <c r="D138" s="66"/>
      <c r="E138" s="93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66"/>
      <c r="AE138" s="66"/>
      <c r="AF138" s="66"/>
      <c r="AG138" s="66"/>
      <c r="AH138" s="66"/>
      <c r="AI138" s="66"/>
    </row>
    <row r="139" spans="1:35" ht="14.25" customHeight="1" x14ac:dyDescent="0.3">
      <c r="A139" s="61"/>
      <c r="B139" s="94"/>
      <c r="C139" s="92"/>
      <c r="D139" s="66"/>
      <c r="E139" s="93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</row>
    <row r="140" spans="1:35" ht="14.25" customHeight="1" x14ac:dyDescent="0.3">
      <c r="A140" s="61"/>
      <c r="B140" s="94"/>
      <c r="C140" s="92"/>
      <c r="D140" s="66"/>
      <c r="E140" s="93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66"/>
      <c r="AE140" s="66"/>
      <c r="AF140" s="66"/>
      <c r="AG140" s="66"/>
      <c r="AH140" s="66"/>
      <c r="AI140" s="66"/>
    </row>
    <row r="141" spans="1:35" ht="14.25" customHeight="1" x14ac:dyDescent="0.3">
      <c r="A141" s="61"/>
      <c r="B141" s="94"/>
      <c r="C141" s="92"/>
      <c r="D141" s="66"/>
      <c r="E141" s="93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66"/>
      <c r="AE141" s="66"/>
      <c r="AF141" s="66"/>
      <c r="AG141" s="66"/>
      <c r="AH141" s="66"/>
      <c r="AI141" s="66"/>
    </row>
    <row r="142" spans="1:35" ht="14.25" customHeight="1" x14ac:dyDescent="0.3">
      <c r="A142" s="61"/>
      <c r="B142" s="94"/>
      <c r="C142" s="92"/>
      <c r="D142" s="66"/>
      <c r="E142" s="93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66"/>
      <c r="AE142" s="66"/>
      <c r="AF142" s="66"/>
      <c r="AG142" s="66"/>
      <c r="AH142" s="66"/>
      <c r="AI142" s="66"/>
    </row>
    <row r="143" spans="1:35" ht="14.25" customHeight="1" x14ac:dyDescent="0.3">
      <c r="A143" s="61"/>
      <c r="B143" s="94"/>
      <c r="C143" s="92"/>
      <c r="D143" s="66"/>
      <c r="E143" s="93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66"/>
      <c r="AF143" s="66"/>
      <c r="AG143" s="66"/>
      <c r="AH143" s="66"/>
      <c r="AI143" s="66"/>
    </row>
    <row r="144" spans="1:35" ht="14.25" customHeight="1" x14ac:dyDescent="0.3">
      <c r="A144" s="61"/>
      <c r="B144" s="94"/>
      <c r="C144" s="92"/>
      <c r="D144" s="66"/>
      <c r="E144" s="93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66"/>
      <c r="AF144" s="66"/>
      <c r="AG144" s="66"/>
      <c r="AH144" s="66"/>
      <c r="AI144" s="66"/>
    </row>
    <row r="145" spans="1:35" ht="14.25" customHeight="1" x14ac:dyDescent="0.3">
      <c r="A145" s="61"/>
      <c r="B145" s="94"/>
      <c r="C145" s="92"/>
      <c r="D145" s="66"/>
      <c r="E145" s="93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66"/>
      <c r="AE145" s="66"/>
      <c r="AF145" s="66"/>
      <c r="AG145" s="66"/>
      <c r="AH145" s="66"/>
      <c r="AI145" s="66"/>
    </row>
    <row r="146" spans="1:35" ht="14.25" customHeight="1" x14ac:dyDescent="0.3">
      <c r="A146" s="61"/>
      <c r="B146" s="94"/>
      <c r="C146" s="92"/>
      <c r="D146" s="66"/>
      <c r="E146" s="93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66"/>
      <c r="AE146" s="66"/>
      <c r="AF146" s="66"/>
      <c r="AG146" s="66"/>
      <c r="AH146" s="66"/>
      <c r="AI146" s="66"/>
    </row>
    <row r="147" spans="1:35" ht="14.25" customHeight="1" x14ac:dyDescent="0.3">
      <c r="A147" s="61"/>
      <c r="B147" s="94"/>
      <c r="C147" s="92"/>
      <c r="D147" s="66"/>
      <c r="E147" s="93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66"/>
      <c r="AE147" s="66"/>
      <c r="AF147" s="66"/>
      <c r="AG147" s="66"/>
      <c r="AH147" s="66"/>
      <c r="AI147" s="66"/>
    </row>
    <row r="148" spans="1:35" ht="14.25" customHeight="1" x14ac:dyDescent="0.3">
      <c r="A148" s="61"/>
      <c r="B148" s="94"/>
      <c r="C148" s="92"/>
      <c r="D148" s="66"/>
      <c r="E148" s="93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66"/>
      <c r="AE148" s="66"/>
      <c r="AF148" s="66"/>
      <c r="AG148" s="66"/>
      <c r="AH148" s="66"/>
      <c r="AI148" s="66"/>
    </row>
    <row r="149" spans="1:35" ht="14.25" customHeight="1" x14ac:dyDescent="0.3">
      <c r="A149" s="61"/>
      <c r="B149" s="94"/>
      <c r="C149" s="92"/>
      <c r="D149" s="66"/>
      <c r="E149" s="93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66"/>
      <c r="AE149" s="66"/>
      <c r="AF149" s="66"/>
      <c r="AG149" s="66"/>
      <c r="AH149" s="66"/>
      <c r="AI149" s="66"/>
    </row>
    <row r="150" spans="1:35" ht="14.25" customHeight="1" x14ac:dyDescent="0.3">
      <c r="A150" s="61"/>
      <c r="B150" s="94"/>
      <c r="C150" s="92"/>
      <c r="D150" s="66"/>
      <c r="E150" s="93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</row>
    <row r="151" spans="1:35" ht="14.25" customHeight="1" x14ac:dyDescent="0.3">
      <c r="A151" s="61"/>
      <c r="B151" s="94"/>
      <c r="C151" s="92"/>
      <c r="D151" s="66"/>
      <c r="E151" s="93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</row>
    <row r="152" spans="1:35" ht="14.25" customHeight="1" x14ac:dyDescent="0.3">
      <c r="A152" s="61"/>
      <c r="B152" s="94"/>
      <c r="C152" s="92"/>
      <c r="D152" s="66"/>
      <c r="E152" s="93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</row>
    <row r="153" spans="1:35" ht="14.25" customHeight="1" x14ac:dyDescent="0.3">
      <c r="A153" s="61"/>
      <c r="B153" s="94"/>
      <c r="C153" s="92"/>
      <c r="D153" s="66"/>
      <c r="E153" s="93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</row>
    <row r="154" spans="1:35" ht="14.25" customHeight="1" x14ac:dyDescent="0.3">
      <c r="A154" s="61"/>
      <c r="B154" s="94"/>
      <c r="C154" s="92"/>
      <c r="D154" s="66"/>
      <c r="E154" s="93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</row>
    <row r="155" spans="1:35" ht="14.25" customHeight="1" x14ac:dyDescent="0.3">
      <c r="A155" s="61"/>
      <c r="B155" s="94"/>
      <c r="C155" s="92"/>
      <c r="D155" s="66"/>
      <c r="E155" s="93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</row>
    <row r="156" spans="1:35" ht="14.25" customHeight="1" x14ac:dyDescent="0.3">
      <c r="A156" s="61"/>
      <c r="B156" s="94"/>
      <c r="C156" s="92"/>
      <c r="D156" s="66"/>
      <c r="E156" s="93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</row>
    <row r="157" spans="1:35" ht="14.25" customHeight="1" x14ac:dyDescent="0.3">
      <c r="A157" s="61"/>
      <c r="B157" s="94"/>
      <c r="C157" s="92"/>
      <c r="D157" s="66"/>
      <c r="E157" s="93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</row>
    <row r="158" spans="1:35" ht="14.25" customHeight="1" x14ac:dyDescent="0.3">
      <c r="A158" s="61"/>
      <c r="B158" s="94"/>
      <c r="C158" s="92"/>
      <c r="D158" s="66"/>
      <c r="E158" s="93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</row>
    <row r="159" spans="1:35" ht="14.25" customHeight="1" x14ac:dyDescent="0.3">
      <c r="A159" s="61"/>
      <c r="B159" s="94"/>
      <c r="C159" s="92"/>
      <c r="D159" s="66"/>
      <c r="E159" s="93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</row>
    <row r="160" spans="1:35" ht="14.25" customHeight="1" x14ac:dyDescent="0.3">
      <c r="A160" s="61"/>
      <c r="B160" s="94"/>
      <c r="C160" s="92"/>
      <c r="D160" s="66"/>
      <c r="E160" s="93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</row>
    <row r="161" spans="1:35" ht="14.25" customHeight="1" x14ac:dyDescent="0.3">
      <c r="A161" s="61"/>
      <c r="B161" s="94"/>
      <c r="C161" s="92"/>
      <c r="D161" s="66"/>
      <c r="E161" s="93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</row>
    <row r="162" spans="1:35" ht="14.25" customHeight="1" x14ac:dyDescent="0.3">
      <c r="A162" s="61"/>
      <c r="B162" s="94"/>
      <c r="C162" s="92"/>
      <c r="D162" s="66"/>
      <c r="E162" s="93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</row>
    <row r="163" spans="1:35" ht="14.25" customHeight="1" x14ac:dyDescent="0.3">
      <c r="A163" s="61"/>
      <c r="B163" s="94"/>
      <c r="C163" s="92"/>
      <c r="D163" s="66"/>
      <c r="E163" s="93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</row>
    <row r="164" spans="1:35" ht="14.25" customHeight="1" x14ac:dyDescent="0.3">
      <c r="A164" s="61"/>
      <c r="B164" s="94"/>
      <c r="C164" s="92"/>
      <c r="D164" s="66"/>
      <c r="E164" s="93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</row>
    <row r="165" spans="1:35" ht="14.25" customHeight="1" x14ac:dyDescent="0.3">
      <c r="A165" s="61"/>
      <c r="B165" s="94"/>
      <c r="C165" s="92"/>
      <c r="D165" s="66"/>
      <c r="E165" s="93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</row>
    <row r="166" spans="1:35" ht="14.25" customHeight="1" x14ac:dyDescent="0.3">
      <c r="A166" s="61"/>
      <c r="B166" s="94"/>
      <c r="C166" s="92"/>
      <c r="D166" s="66"/>
      <c r="E166" s="93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</row>
    <row r="167" spans="1:35" ht="14.25" customHeight="1" x14ac:dyDescent="0.3">
      <c r="A167" s="61"/>
      <c r="B167" s="94"/>
      <c r="C167" s="92"/>
      <c r="D167" s="66"/>
      <c r="E167" s="93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</row>
    <row r="168" spans="1:35" ht="14.25" customHeight="1" x14ac:dyDescent="0.3">
      <c r="A168" s="61"/>
      <c r="B168" s="94"/>
      <c r="C168" s="92"/>
      <c r="D168" s="66"/>
      <c r="E168" s="93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</row>
    <row r="169" spans="1:35" ht="14.25" customHeight="1" x14ac:dyDescent="0.3">
      <c r="A169" s="61"/>
      <c r="B169" s="94"/>
      <c r="C169" s="92"/>
      <c r="D169" s="66"/>
      <c r="E169" s="93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</row>
    <row r="170" spans="1:35" ht="14.25" customHeight="1" x14ac:dyDescent="0.3">
      <c r="A170" s="61"/>
      <c r="B170" s="94"/>
      <c r="C170" s="92"/>
      <c r="D170" s="66"/>
      <c r="E170" s="93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</row>
    <row r="171" spans="1:35" ht="14.25" customHeight="1" x14ac:dyDescent="0.3">
      <c r="A171" s="61"/>
      <c r="B171" s="94"/>
      <c r="C171" s="92"/>
      <c r="D171" s="66"/>
      <c r="E171" s="93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</row>
    <row r="172" spans="1:35" ht="14.25" customHeight="1" x14ac:dyDescent="0.3">
      <c r="A172" s="61"/>
      <c r="B172" s="94"/>
      <c r="C172" s="92"/>
      <c r="D172" s="66"/>
      <c r="E172" s="93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</row>
    <row r="173" spans="1:35" ht="14.25" customHeight="1" x14ac:dyDescent="0.3">
      <c r="A173" s="61"/>
      <c r="B173" s="94"/>
      <c r="C173" s="92"/>
      <c r="D173" s="66"/>
      <c r="E173" s="93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</row>
    <row r="174" spans="1:35" ht="14.25" customHeight="1" x14ac:dyDescent="0.3">
      <c r="A174" s="61"/>
      <c r="B174" s="94"/>
      <c r="C174" s="92"/>
      <c r="D174" s="66"/>
      <c r="E174" s="93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</row>
    <row r="175" spans="1:35" ht="14.25" customHeight="1" x14ac:dyDescent="0.3">
      <c r="A175" s="61"/>
      <c r="B175" s="94"/>
      <c r="C175" s="92"/>
      <c r="D175" s="66"/>
      <c r="E175" s="93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</row>
    <row r="176" spans="1:35" ht="14.25" customHeight="1" x14ac:dyDescent="0.3">
      <c r="A176" s="61"/>
      <c r="B176" s="94"/>
      <c r="C176" s="92"/>
      <c r="D176" s="66"/>
      <c r="E176" s="93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</row>
    <row r="177" spans="1:35" ht="14.25" customHeight="1" x14ac:dyDescent="0.3">
      <c r="A177" s="61"/>
      <c r="B177" s="94"/>
      <c r="C177" s="92"/>
      <c r="D177" s="66"/>
      <c r="E177" s="93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</row>
    <row r="178" spans="1:35" ht="14.25" customHeight="1" x14ac:dyDescent="0.3">
      <c r="A178" s="61"/>
      <c r="B178" s="94"/>
      <c r="C178" s="92"/>
      <c r="D178" s="66"/>
      <c r="E178" s="93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</row>
    <row r="179" spans="1:35" ht="14.25" customHeight="1" x14ac:dyDescent="0.3">
      <c r="A179" s="61"/>
      <c r="B179" s="94"/>
      <c r="C179" s="92"/>
      <c r="D179" s="66"/>
      <c r="E179" s="93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</row>
    <row r="180" spans="1:35" ht="14.25" customHeight="1" x14ac:dyDescent="0.3">
      <c r="A180" s="61"/>
      <c r="B180" s="94"/>
      <c r="C180" s="92"/>
      <c r="D180" s="66"/>
      <c r="E180" s="93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</row>
    <row r="181" spans="1:35" ht="14.25" customHeight="1" x14ac:dyDescent="0.3">
      <c r="A181" s="61"/>
      <c r="B181" s="94"/>
      <c r="C181" s="92"/>
      <c r="D181" s="66"/>
      <c r="E181" s="93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</row>
    <row r="182" spans="1:35" ht="14.25" customHeight="1" x14ac:dyDescent="0.3">
      <c r="A182" s="61"/>
      <c r="B182" s="94"/>
      <c r="C182" s="92"/>
      <c r="D182" s="66"/>
      <c r="E182" s="93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</row>
    <row r="183" spans="1:35" ht="14.25" customHeight="1" x14ac:dyDescent="0.3">
      <c r="A183" s="61"/>
      <c r="B183" s="94"/>
      <c r="C183" s="92"/>
      <c r="D183" s="66"/>
      <c r="E183" s="93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</row>
    <row r="184" spans="1:35" ht="14.25" customHeight="1" x14ac:dyDescent="0.3">
      <c r="A184" s="61"/>
      <c r="B184" s="94"/>
      <c r="C184" s="92"/>
      <c r="D184" s="66"/>
      <c r="E184" s="93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66"/>
      <c r="AH184" s="66"/>
      <c r="AI184" s="66"/>
    </row>
    <row r="185" spans="1:35" ht="14.25" customHeight="1" x14ac:dyDescent="0.3">
      <c r="A185" s="61"/>
      <c r="B185" s="94"/>
      <c r="C185" s="92"/>
      <c r="D185" s="66"/>
      <c r="E185" s="93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</row>
    <row r="186" spans="1:35" ht="14.25" customHeight="1" x14ac:dyDescent="0.3">
      <c r="A186" s="61"/>
      <c r="B186" s="94"/>
      <c r="C186" s="92"/>
      <c r="D186" s="66"/>
      <c r="E186" s="93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</row>
    <row r="187" spans="1:35" ht="14.25" customHeight="1" x14ac:dyDescent="0.3">
      <c r="A187" s="61"/>
      <c r="B187" s="94"/>
      <c r="C187" s="92"/>
      <c r="D187" s="66"/>
      <c r="E187" s="93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</row>
    <row r="188" spans="1:35" ht="14.25" customHeight="1" x14ac:dyDescent="0.3">
      <c r="A188" s="61"/>
      <c r="B188" s="94"/>
      <c r="C188" s="92"/>
      <c r="D188" s="66"/>
      <c r="E188" s="93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</row>
    <row r="189" spans="1:35" ht="14.25" customHeight="1" x14ac:dyDescent="0.3">
      <c r="A189" s="61"/>
      <c r="B189" s="94"/>
      <c r="C189" s="92"/>
      <c r="D189" s="66"/>
      <c r="E189" s="93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</row>
    <row r="190" spans="1:35" ht="14.25" customHeight="1" x14ac:dyDescent="0.3">
      <c r="A190" s="61"/>
      <c r="B190" s="94"/>
      <c r="C190" s="92"/>
      <c r="D190" s="66"/>
      <c r="E190" s="93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</row>
    <row r="191" spans="1:35" ht="14.25" customHeight="1" x14ac:dyDescent="0.3">
      <c r="A191" s="61"/>
      <c r="B191" s="94"/>
      <c r="C191" s="92"/>
      <c r="D191" s="66"/>
      <c r="E191" s="93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</row>
    <row r="192" spans="1:35" ht="14.25" customHeight="1" x14ac:dyDescent="0.3">
      <c r="A192" s="61"/>
      <c r="B192" s="94"/>
      <c r="C192" s="92"/>
      <c r="D192" s="66"/>
      <c r="E192" s="93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</row>
    <row r="193" spans="1:35" ht="14.25" customHeight="1" x14ac:dyDescent="0.3">
      <c r="A193" s="61"/>
      <c r="B193" s="94"/>
      <c r="C193" s="92"/>
      <c r="D193" s="66"/>
      <c r="E193" s="93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</row>
    <row r="194" spans="1:35" ht="14.25" customHeight="1" x14ac:dyDescent="0.3">
      <c r="A194" s="61"/>
      <c r="B194" s="94"/>
      <c r="C194" s="92"/>
      <c r="D194" s="66"/>
      <c r="E194" s="93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</row>
    <row r="195" spans="1:35" ht="14.25" customHeight="1" x14ac:dyDescent="0.3">
      <c r="A195" s="61"/>
      <c r="B195" s="94"/>
      <c r="C195" s="92"/>
      <c r="D195" s="66"/>
      <c r="E195" s="93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</row>
    <row r="196" spans="1:35" ht="14.25" customHeight="1" x14ac:dyDescent="0.3">
      <c r="A196" s="61"/>
      <c r="B196" s="94"/>
      <c r="C196" s="92"/>
      <c r="D196" s="66"/>
      <c r="E196" s="93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</row>
    <row r="197" spans="1:35" ht="14.25" customHeight="1" x14ac:dyDescent="0.3">
      <c r="A197" s="61"/>
      <c r="B197" s="94"/>
      <c r="C197" s="92"/>
      <c r="D197" s="66"/>
      <c r="E197" s="93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</row>
    <row r="198" spans="1:35" ht="14.25" customHeight="1" x14ac:dyDescent="0.3">
      <c r="A198" s="61"/>
      <c r="B198" s="94"/>
      <c r="C198" s="92"/>
      <c r="D198" s="66"/>
      <c r="E198" s="93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</row>
    <row r="199" spans="1:35" ht="14.25" customHeight="1" x14ac:dyDescent="0.3">
      <c r="A199" s="61"/>
      <c r="B199" s="94"/>
      <c r="C199" s="92"/>
      <c r="D199" s="66"/>
      <c r="E199" s="93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</row>
    <row r="200" spans="1:35" ht="14.25" customHeight="1" x14ac:dyDescent="0.3">
      <c r="A200" s="61"/>
      <c r="B200" s="94"/>
      <c r="C200" s="92"/>
      <c r="D200" s="66"/>
      <c r="E200" s="93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</row>
    <row r="201" spans="1:35" ht="14.25" customHeight="1" x14ac:dyDescent="0.3">
      <c r="A201" s="61"/>
      <c r="B201" s="94"/>
      <c r="C201" s="92"/>
      <c r="D201" s="66"/>
      <c r="E201" s="93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</row>
    <row r="202" spans="1:35" ht="14.25" customHeight="1" x14ac:dyDescent="0.3">
      <c r="A202" s="61"/>
      <c r="B202" s="94"/>
      <c r="C202" s="92"/>
      <c r="D202" s="66"/>
      <c r="E202" s="93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</row>
    <row r="203" spans="1:35" ht="14.25" customHeight="1" x14ac:dyDescent="0.3">
      <c r="A203" s="61"/>
      <c r="B203" s="94"/>
      <c r="C203" s="92"/>
      <c r="D203" s="66"/>
      <c r="E203" s="93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</row>
    <row r="204" spans="1:35" ht="14.25" customHeight="1" x14ac:dyDescent="0.3">
      <c r="A204" s="61"/>
      <c r="B204" s="94"/>
      <c r="C204" s="92"/>
      <c r="D204" s="66"/>
      <c r="E204" s="93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66"/>
      <c r="AG204" s="66"/>
      <c r="AH204" s="66"/>
      <c r="AI204" s="66"/>
    </row>
    <row r="205" spans="1:35" ht="14.25" customHeight="1" x14ac:dyDescent="0.3">
      <c r="A205" s="61"/>
      <c r="B205" s="94"/>
      <c r="C205" s="92"/>
      <c r="D205" s="66"/>
      <c r="E205" s="93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</row>
    <row r="206" spans="1:35" ht="14.25" customHeight="1" x14ac:dyDescent="0.3">
      <c r="A206" s="61"/>
      <c r="B206" s="94"/>
      <c r="C206" s="92"/>
      <c r="D206" s="66"/>
      <c r="E206" s="93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</row>
    <row r="207" spans="1:35" ht="14.25" customHeight="1" x14ac:dyDescent="0.3">
      <c r="A207" s="61"/>
      <c r="B207" s="94"/>
      <c r="C207" s="92"/>
      <c r="D207" s="66"/>
      <c r="E207" s="93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66"/>
      <c r="AG207" s="66"/>
      <c r="AH207" s="66"/>
      <c r="AI207" s="66"/>
    </row>
    <row r="208" spans="1:35" ht="14.25" customHeight="1" x14ac:dyDescent="0.3">
      <c r="A208" s="61"/>
      <c r="B208" s="94"/>
      <c r="C208" s="92"/>
      <c r="D208" s="66"/>
      <c r="E208" s="93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</row>
    <row r="209" spans="1:35" ht="14.25" customHeight="1" x14ac:dyDescent="0.3">
      <c r="A209" s="61"/>
      <c r="B209" s="94"/>
      <c r="C209" s="92"/>
      <c r="D209" s="66"/>
      <c r="E209" s="93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66"/>
      <c r="AG209" s="66"/>
      <c r="AH209" s="66"/>
      <c r="AI209" s="66"/>
    </row>
    <row r="210" spans="1:35" ht="14.25" customHeight="1" x14ac:dyDescent="0.3">
      <c r="A210" s="61"/>
      <c r="B210" s="94"/>
      <c r="C210" s="92"/>
      <c r="D210" s="66"/>
      <c r="E210" s="93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66"/>
      <c r="AG210" s="66"/>
      <c r="AH210" s="66"/>
      <c r="AI210" s="66"/>
    </row>
    <row r="211" spans="1:35" ht="14.25" customHeight="1" x14ac:dyDescent="0.3">
      <c r="A211" s="61"/>
      <c r="B211" s="94"/>
      <c r="C211" s="92"/>
      <c r="D211" s="66"/>
      <c r="E211" s="93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66"/>
      <c r="AG211" s="66"/>
      <c r="AH211" s="66"/>
      <c r="AI211" s="66"/>
    </row>
    <row r="212" spans="1:35" ht="14.25" customHeight="1" x14ac:dyDescent="0.3">
      <c r="A212" s="61"/>
      <c r="B212" s="94"/>
      <c r="C212" s="92"/>
      <c r="D212" s="66"/>
      <c r="E212" s="93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66"/>
      <c r="AG212" s="66"/>
      <c r="AH212" s="66"/>
      <c r="AI212" s="66"/>
    </row>
    <row r="213" spans="1:35" ht="14.25" customHeight="1" x14ac:dyDescent="0.3">
      <c r="A213" s="61"/>
      <c r="B213" s="94"/>
      <c r="C213" s="92"/>
      <c r="D213" s="66"/>
      <c r="E213" s="93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66"/>
      <c r="AG213" s="66"/>
      <c r="AH213" s="66"/>
      <c r="AI213" s="66"/>
    </row>
    <row r="214" spans="1:35" ht="14.25" customHeight="1" x14ac:dyDescent="0.3">
      <c r="A214" s="61"/>
      <c r="B214" s="94"/>
      <c r="C214" s="92"/>
      <c r="D214" s="66"/>
      <c r="E214" s="93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66"/>
      <c r="AG214" s="66"/>
      <c r="AH214" s="66"/>
      <c r="AI214" s="66"/>
    </row>
    <row r="215" spans="1:35" ht="14.25" customHeight="1" x14ac:dyDescent="0.3">
      <c r="A215" s="61"/>
      <c r="B215" s="94"/>
      <c r="C215" s="92"/>
      <c r="D215" s="66"/>
      <c r="E215" s="93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6"/>
      <c r="AH215" s="66"/>
      <c r="AI215" s="66"/>
    </row>
    <row r="216" spans="1:35" ht="14.25" customHeight="1" x14ac:dyDescent="0.3">
      <c r="A216" s="61"/>
      <c r="B216" s="94"/>
      <c r="C216" s="92"/>
      <c r="D216" s="66"/>
      <c r="E216" s="93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66"/>
      <c r="AG216" s="66"/>
      <c r="AH216" s="66"/>
      <c r="AI216" s="66"/>
    </row>
    <row r="217" spans="1:35" ht="14.25" customHeight="1" x14ac:dyDescent="0.3">
      <c r="A217" s="61"/>
      <c r="B217" s="94"/>
      <c r="C217" s="92"/>
      <c r="D217" s="66"/>
      <c r="E217" s="93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66"/>
      <c r="AG217" s="66"/>
      <c r="AH217" s="66"/>
      <c r="AI217" s="66"/>
    </row>
    <row r="218" spans="1:35" ht="14.25" customHeight="1" x14ac:dyDescent="0.3">
      <c r="A218" s="61"/>
      <c r="B218" s="94"/>
      <c r="C218" s="92"/>
      <c r="D218" s="66"/>
      <c r="E218" s="93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66"/>
      <c r="AG218" s="66"/>
      <c r="AH218" s="66"/>
      <c r="AI218" s="66"/>
    </row>
    <row r="219" spans="1:35" ht="14.25" customHeight="1" x14ac:dyDescent="0.3">
      <c r="A219" s="61"/>
      <c r="B219" s="94"/>
      <c r="C219" s="92"/>
      <c r="D219" s="66"/>
      <c r="E219" s="93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6"/>
      <c r="AH219" s="66"/>
      <c r="AI219" s="66"/>
    </row>
    <row r="220" spans="1:35" ht="14.25" customHeight="1" x14ac:dyDescent="0.3">
      <c r="A220" s="61"/>
      <c r="B220" s="94"/>
      <c r="C220" s="92"/>
      <c r="D220" s="66"/>
      <c r="E220" s="93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66"/>
      <c r="AG220" s="66"/>
      <c r="AH220" s="66"/>
      <c r="AI220" s="66"/>
    </row>
    <row r="221" spans="1:35" ht="14.25" customHeight="1" x14ac:dyDescent="0.3">
      <c r="A221" s="61"/>
      <c r="B221" s="94"/>
      <c r="C221" s="92"/>
      <c r="D221" s="66"/>
      <c r="E221" s="93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66"/>
      <c r="AG221" s="66"/>
      <c r="AH221" s="66"/>
      <c r="AI221" s="66"/>
    </row>
    <row r="222" spans="1:35" ht="14.25" customHeight="1" x14ac:dyDescent="0.3">
      <c r="A222" s="61"/>
      <c r="B222" s="94"/>
      <c r="C222" s="92"/>
      <c r="D222" s="66"/>
      <c r="E222" s="93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66"/>
      <c r="AG222" s="66"/>
      <c r="AH222" s="66"/>
      <c r="AI222" s="66"/>
    </row>
    <row r="223" spans="1:35" ht="14.25" customHeight="1" x14ac:dyDescent="0.3">
      <c r="A223" s="61"/>
      <c r="B223" s="94"/>
      <c r="C223" s="92"/>
      <c r="D223" s="66"/>
      <c r="E223" s="93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66"/>
      <c r="AI223" s="66"/>
    </row>
    <row r="224" spans="1:35" ht="14.25" customHeight="1" x14ac:dyDescent="0.3">
      <c r="A224" s="61"/>
      <c r="B224" s="94"/>
      <c r="C224" s="92"/>
      <c r="D224" s="66"/>
      <c r="E224" s="93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66"/>
      <c r="AG224" s="66"/>
      <c r="AH224" s="66"/>
      <c r="AI224" s="66"/>
    </row>
    <row r="225" spans="1:35" ht="14.25" customHeight="1" x14ac:dyDescent="0.3">
      <c r="A225" s="61"/>
      <c r="B225" s="94"/>
      <c r="C225" s="92"/>
      <c r="D225" s="66"/>
      <c r="E225" s="93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66"/>
      <c r="AG225" s="66"/>
      <c r="AH225" s="66"/>
      <c r="AI225" s="66"/>
    </row>
    <row r="226" spans="1:35" ht="14.25" customHeight="1" x14ac:dyDescent="0.3">
      <c r="A226" s="61"/>
      <c r="B226" s="94"/>
      <c r="C226" s="92"/>
      <c r="D226" s="66"/>
      <c r="E226" s="93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66"/>
      <c r="AG226" s="66"/>
      <c r="AH226" s="66"/>
      <c r="AI226" s="66"/>
    </row>
    <row r="227" spans="1:35" ht="14.25" customHeight="1" x14ac:dyDescent="0.3">
      <c r="A227" s="61"/>
      <c r="B227" s="94"/>
      <c r="C227" s="92"/>
      <c r="D227" s="66"/>
      <c r="E227" s="93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</row>
    <row r="228" spans="1:35" ht="14.25" customHeight="1" x14ac:dyDescent="0.3">
      <c r="A228" s="61"/>
      <c r="B228" s="94"/>
      <c r="C228" s="92"/>
      <c r="D228" s="66"/>
      <c r="E228" s="93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66"/>
      <c r="AG228" s="66"/>
      <c r="AH228" s="66"/>
      <c r="AI228" s="66"/>
    </row>
    <row r="229" spans="1:35" ht="14.25" customHeight="1" x14ac:dyDescent="0.3">
      <c r="A229" s="61"/>
      <c r="B229" s="94"/>
      <c r="C229" s="92"/>
      <c r="D229" s="66"/>
      <c r="E229" s="93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66"/>
      <c r="AE229" s="66"/>
      <c r="AF229" s="66"/>
      <c r="AG229" s="66"/>
      <c r="AH229" s="66"/>
      <c r="AI229" s="66"/>
    </row>
    <row r="230" spans="1:35" ht="14.25" customHeight="1" x14ac:dyDescent="0.3">
      <c r="A230" s="61"/>
      <c r="B230" s="94"/>
      <c r="C230" s="92"/>
      <c r="D230" s="66"/>
      <c r="E230" s="93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66"/>
      <c r="AE230" s="66"/>
      <c r="AF230" s="66"/>
      <c r="AG230" s="66"/>
      <c r="AH230" s="66"/>
      <c r="AI230" s="66"/>
    </row>
    <row r="231" spans="1:35" ht="14.25" customHeight="1" x14ac:dyDescent="0.3">
      <c r="A231" s="61"/>
      <c r="B231" s="94"/>
      <c r="C231" s="92"/>
      <c r="D231" s="66"/>
      <c r="E231" s="93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66"/>
      <c r="AE231" s="66"/>
      <c r="AF231" s="66"/>
      <c r="AG231" s="66"/>
      <c r="AH231" s="66"/>
      <c r="AI231" s="66"/>
    </row>
    <row r="232" spans="1:35" ht="14.25" customHeight="1" x14ac:dyDescent="0.3">
      <c r="A232" s="61"/>
      <c r="B232" s="94"/>
      <c r="C232" s="92"/>
      <c r="D232" s="66"/>
      <c r="E232" s="93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66"/>
      <c r="AE232" s="66"/>
      <c r="AF232" s="66"/>
      <c r="AG232" s="66"/>
      <c r="AH232" s="66"/>
      <c r="AI232" s="66"/>
    </row>
    <row r="233" spans="1:35" ht="14.25" customHeight="1" x14ac:dyDescent="0.3">
      <c r="A233" s="61"/>
      <c r="B233" s="94"/>
      <c r="C233" s="92"/>
      <c r="D233" s="66"/>
      <c r="E233" s="93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66"/>
      <c r="AE233" s="66"/>
      <c r="AF233" s="66"/>
      <c r="AG233" s="66"/>
      <c r="AH233" s="66"/>
      <c r="AI233" s="66"/>
    </row>
    <row r="234" spans="1:35" ht="14.25" customHeight="1" x14ac:dyDescent="0.3">
      <c r="A234" s="61"/>
      <c r="B234" s="94"/>
      <c r="C234" s="92"/>
      <c r="D234" s="66"/>
      <c r="E234" s="93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66"/>
      <c r="AE234" s="66"/>
      <c r="AF234" s="66"/>
      <c r="AG234" s="66"/>
      <c r="AH234" s="66"/>
      <c r="AI234" s="66"/>
    </row>
    <row r="235" spans="1:35" ht="14.25" customHeight="1" x14ac:dyDescent="0.3">
      <c r="A235" s="61"/>
      <c r="B235" s="94"/>
      <c r="C235" s="92"/>
      <c r="D235" s="66"/>
      <c r="E235" s="93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66"/>
      <c r="AE235" s="66"/>
      <c r="AF235" s="66"/>
      <c r="AG235" s="66"/>
      <c r="AH235" s="66"/>
      <c r="AI235" s="66"/>
    </row>
    <row r="236" spans="1:35" ht="14.25" customHeight="1" x14ac:dyDescent="0.3">
      <c r="A236" s="61"/>
      <c r="B236" s="94"/>
      <c r="C236" s="92"/>
      <c r="D236" s="66"/>
      <c r="E236" s="93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66"/>
      <c r="AE236" s="66"/>
      <c r="AF236" s="66"/>
      <c r="AG236" s="66"/>
      <c r="AH236" s="66"/>
      <c r="AI236" s="66"/>
    </row>
    <row r="237" spans="1:35" ht="14.25" customHeight="1" x14ac:dyDescent="0.3">
      <c r="A237" s="61"/>
      <c r="B237" s="94"/>
      <c r="C237" s="92"/>
      <c r="D237" s="66"/>
      <c r="E237" s="93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66"/>
      <c r="AE237" s="66"/>
      <c r="AF237" s="66"/>
      <c r="AG237" s="66"/>
      <c r="AH237" s="66"/>
      <c r="AI237" s="66"/>
    </row>
    <row r="238" spans="1:35" ht="14.25" customHeight="1" x14ac:dyDescent="0.3">
      <c r="A238" s="61"/>
      <c r="B238" s="94"/>
      <c r="C238" s="92"/>
      <c r="D238" s="66"/>
      <c r="E238" s="93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6"/>
      <c r="AB238" s="66"/>
      <c r="AC238" s="66"/>
      <c r="AD238" s="66"/>
      <c r="AE238" s="66"/>
      <c r="AF238" s="66"/>
      <c r="AG238" s="66"/>
      <c r="AH238" s="66"/>
      <c r="AI238" s="66"/>
    </row>
    <row r="239" spans="1:35" ht="14.25" customHeight="1" x14ac:dyDescent="0.3">
      <c r="A239" s="61"/>
      <c r="B239" s="94"/>
      <c r="C239" s="92"/>
      <c r="D239" s="66"/>
      <c r="E239" s="93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66"/>
      <c r="AE239" s="66"/>
      <c r="AF239" s="66"/>
      <c r="AG239" s="66"/>
      <c r="AH239" s="66"/>
      <c r="AI239" s="66"/>
    </row>
    <row r="240" spans="1:35" ht="14.25" customHeight="1" x14ac:dyDescent="0.3">
      <c r="A240" s="61"/>
      <c r="B240" s="94"/>
      <c r="C240" s="92"/>
      <c r="D240" s="66"/>
      <c r="E240" s="93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</row>
    <row r="241" spans="1:35" ht="14.25" customHeight="1" x14ac:dyDescent="0.3">
      <c r="A241" s="61"/>
      <c r="B241" s="94"/>
      <c r="C241" s="92"/>
      <c r="D241" s="66"/>
      <c r="E241" s="93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66"/>
      <c r="AE241" s="66"/>
      <c r="AF241" s="66"/>
      <c r="AG241" s="66"/>
      <c r="AH241" s="66"/>
      <c r="AI241" s="66"/>
    </row>
    <row r="242" spans="1:35" ht="14.25" customHeight="1" x14ac:dyDescent="0.3">
      <c r="A242" s="61"/>
      <c r="B242" s="94"/>
      <c r="C242" s="92"/>
      <c r="D242" s="66"/>
      <c r="E242" s="93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66"/>
      <c r="AE242" s="66"/>
      <c r="AF242" s="66"/>
      <c r="AG242" s="66"/>
      <c r="AH242" s="66"/>
      <c r="AI242" s="66"/>
    </row>
    <row r="243" spans="1:35" ht="14.25" customHeight="1" x14ac:dyDescent="0.3">
      <c r="A243" s="61"/>
      <c r="B243" s="94"/>
      <c r="C243" s="92"/>
      <c r="D243" s="66"/>
      <c r="E243" s="93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66"/>
      <c r="AF243" s="66"/>
      <c r="AG243" s="66"/>
      <c r="AH243" s="66"/>
      <c r="AI243" s="66"/>
    </row>
    <row r="244" spans="1:35" ht="14.25" customHeight="1" x14ac:dyDescent="0.3">
      <c r="A244" s="61"/>
      <c r="B244" s="94"/>
      <c r="C244" s="92"/>
      <c r="D244" s="66"/>
      <c r="E244" s="93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66"/>
      <c r="AE244" s="66"/>
      <c r="AF244" s="66"/>
      <c r="AG244" s="66"/>
      <c r="AH244" s="66"/>
      <c r="AI244" s="66"/>
    </row>
    <row r="245" spans="1:35" ht="14.25" customHeight="1" x14ac:dyDescent="0.3">
      <c r="A245" s="61"/>
      <c r="B245" s="94"/>
      <c r="C245" s="92"/>
      <c r="D245" s="66"/>
      <c r="E245" s="93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6"/>
      <c r="AH245" s="66"/>
      <c r="AI245" s="66"/>
    </row>
    <row r="246" spans="1:35" ht="14.25" customHeight="1" x14ac:dyDescent="0.3">
      <c r="A246" s="61"/>
      <c r="B246" s="94"/>
      <c r="C246" s="92"/>
      <c r="D246" s="66"/>
      <c r="E246" s="93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66"/>
      <c r="AE246" s="66"/>
      <c r="AF246" s="66"/>
      <c r="AG246" s="66"/>
      <c r="AH246" s="66"/>
      <c r="AI246" s="66"/>
    </row>
    <row r="247" spans="1:35" ht="14.25" customHeight="1" x14ac:dyDescent="0.3">
      <c r="A247" s="61"/>
      <c r="B247" s="94"/>
      <c r="C247" s="92"/>
      <c r="D247" s="66"/>
      <c r="E247" s="93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66"/>
      <c r="AH247" s="66"/>
      <c r="AI247" s="66"/>
    </row>
    <row r="248" spans="1:35" ht="14.25" customHeight="1" x14ac:dyDescent="0.3">
      <c r="A248" s="61"/>
      <c r="B248" s="94"/>
      <c r="C248" s="92"/>
      <c r="D248" s="66"/>
      <c r="E248" s="93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66"/>
      <c r="AE248" s="66"/>
      <c r="AF248" s="66"/>
      <c r="AG248" s="66"/>
      <c r="AH248" s="66"/>
      <c r="AI248" s="66"/>
    </row>
    <row r="249" spans="1:35" ht="14.25" customHeight="1" x14ac:dyDescent="0.3">
      <c r="A249" s="61"/>
      <c r="B249" s="94"/>
      <c r="C249" s="92"/>
      <c r="D249" s="66"/>
      <c r="E249" s="93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66"/>
      <c r="AE249" s="66"/>
      <c r="AF249" s="66"/>
      <c r="AG249" s="66"/>
      <c r="AH249" s="66"/>
      <c r="AI249" s="66"/>
    </row>
    <row r="250" spans="1:35" ht="14.25" customHeight="1" x14ac:dyDescent="0.3">
      <c r="A250" s="61"/>
      <c r="B250" s="94"/>
      <c r="C250" s="92"/>
      <c r="D250" s="66"/>
      <c r="E250" s="93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</row>
    <row r="251" spans="1:35" ht="14.25" customHeight="1" x14ac:dyDescent="0.3">
      <c r="A251" s="61"/>
      <c r="B251" s="94"/>
      <c r="C251" s="92"/>
      <c r="D251" s="66"/>
      <c r="E251" s="93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66"/>
      <c r="AE251" s="66"/>
      <c r="AF251" s="66"/>
      <c r="AG251" s="66"/>
      <c r="AH251" s="66"/>
      <c r="AI251" s="66"/>
    </row>
    <row r="252" spans="1:35" ht="14.25" customHeight="1" x14ac:dyDescent="0.3">
      <c r="A252" s="61"/>
      <c r="B252" s="94"/>
      <c r="C252" s="92"/>
      <c r="D252" s="66"/>
      <c r="E252" s="93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</row>
    <row r="253" spans="1:35" ht="14.25" customHeight="1" x14ac:dyDescent="0.3">
      <c r="A253" s="61"/>
      <c r="B253" s="94"/>
      <c r="C253" s="92"/>
      <c r="D253" s="66"/>
      <c r="E253" s="93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</row>
    <row r="254" spans="1:35" ht="14.25" customHeight="1" x14ac:dyDescent="0.3">
      <c r="A254" s="61"/>
      <c r="B254" s="94"/>
      <c r="C254" s="92"/>
      <c r="D254" s="66"/>
      <c r="E254" s="93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</row>
    <row r="255" spans="1:35" ht="14.25" customHeight="1" x14ac:dyDescent="0.3">
      <c r="A255" s="61"/>
      <c r="B255" s="94"/>
      <c r="C255" s="92"/>
      <c r="D255" s="66"/>
      <c r="E255" s="93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66"/>
      <c r="AE255" s="66"/>
      <c r="AF255" s="66"/>
      <c r="AG255" s="66"/>
      <c r="AH255" s="66"/>
      <c r="AI255" s="66"/>
    </row>
    <row r="256" spans="1:35" ht="14.25" customHeight="1" x14ac:dyDescent="0.3">
      <c r="A256" s="61"/>
      <c r="B256" s="94"/>
      <c r="C256" s="92"/>
      <c r="D256" s="66"/>
      <c r="E256" s="93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</row>
    <row r="257" spans="1:35" ht="14.25" customHeight="1" x14ac:dyDescent="0.3">
      <c r="A257" s="61"/>
      <c r="B257" s="94"/>
      <c r="C257" s="92"/>
      <c r="D257" s="66"/>
      <c r="E257" s="93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66"/>
      <c r="AE257" s="66"/>
      <c r="AF257" s="66"/>
      <c r="AG257" s="66"/>
      <c r="AH257" s="66"/>
      <c r="AI257" s="66"/>
    </row>
    <row r="258" spans="1:35" ht="14.25" customHeight="1" x14ac:dyDescent="0.3">
      <c r="A258" s="61"/>
      <c r="B258" s="94"/>
      <c r="C258" s="92"/>
      <c r="D258" s="66"/>
      <c r="E258" s="93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66"/>
      <c r="AE258" s="66"/>
      <c r="AF258" s="66"/>
      <c r="AG258" s="66"/>
      <c r="AH258" s="66"/>
      <c r="AI258" s="66"/>
    </row>
    <row r="259" spans="1:35" ht="14.25" customHeight="1" x14ac:dyDescent="0.3">
      <c r="A259" s="61"/>
      <c r="B259" s="94"/>
      <c r="C259" s="92"/>
      <c r="D259" s="66"/>
      <c r="E259" s="93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66"/>
      <c r="AH259" s="66"/>
      <c r="AI259" s="66"/>
    </row>
    <row r="260" spans="1:35" ht="14.25" customHeight="1" x14ac:dyDescent="0.3">
      <c r="A260" s="61"/>
      <c r="B260" s="94"/>
      <c r="C260" s="92"/>
      <c r="D260" s="66"/>
      <c r="E260" s="93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66"/>
      <c r="AH260" s="66"/>
      <c r="AI260" s="66"/>
    </row>
    <row r="261" spans="1:35" ht="14.25" customHeight="1" x14ac:dyDescent="0.3">
      <c r="A261" s="61"/>
      <c r="B261" s="94"/>
      <c r="C261" s="92"/>
      <c r="D261" s="66"/>
      <c r="E261" s="93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66"/>
      <c r="AE261" s="66"/>
      <c r="AF261" s="66"/>
      <c r="AG261" s="66"/>
      <c r="AH261" s="66"/>
      <c r="AI261" s="66"/>
    </row>
    <row r="262" spans="1:35" ht="14.25" customHeight="1" x14ac:dyDescent="0.3">
      <c r="A262" s="61"/>
      <c r="B262" s="94"/>
      <c r="C262" s="92"/>
      <c r="D262" s="66"/>
      <c r="E262" s="93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66"/>
      <c r="AE262" s="66"/>
      <c r="AF262" s="66"/>
      <c r="AG262" s="66"/>
      <c r="AH262" s="66"/>
      <c r="AI262" s="66"/>
    </row>
    <row r="263" spans="1:35" ht="14.25" customHeight="1" x14ac:dyDescent="0.3">
      <c r="A263" s="61"/>
      <c r="B263" s="94"/>
      <c r="C263" s="92"/>
      <c r="D263" s="66"/>
      <c r="E263" s="93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66"/>
      <c r="AE263" s="66"/>
      <c r="AF263" s="66"/>
      <c r="AG263" s="66"/>
      <c r="AH263" s="66"/>
      <c r="AI263" s="66"/>
    </row>
    <row r="264" spans="1:35" ht="14.25" customHeight="1" x14ac:dyDescent="0.3">
      <c r="A264" s="61"/>
      <c r="B264" s="94"/>
      <c r="C264" s="92"/>
      <c r="D264" s="66"/>
      <c r="E264" s="93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66"/>
      <c r="AE264" s="66"/>
      <c r="AF264" s="66"/>
      <c r="AG264" s="66"/>
      <c r="AH264" s="66"/>
      <c r="AI264" s="66"/>
    </row>
    <row r="265" spans="1:35" ht="14.25" customHeight="1" x14ac:dyDescent="0.3">
      <c r="A265" s="61"/>
      <c r="B265" s="94"/>
      <c r="C265" s="92"/>
      <c r="D265" s="66"/>
      <c r="E265" s="93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66"/>
      <c r="AE265" s="66"/>
      <c r="AF265" s="66"/>
      <c r="AG265" s="66"/>
      <c r="AH265" s="66"/>
      <c r="AI265" s="66"/>
    </row>
    <row r="266" spans="1:35" ht="14.25" customHeight="1" x14ac:dyDescent="0.3">
      <c r="A266" s="61"/>
      <c r="B266" s="94"/>
      <c r="C266" s="92"/>
      <c r="D266" s="66"/>
      <c r="E266" s="93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66"/>
      <c r="AE266" s="66"/>
      <c r="AF266" s="66"/>
      <c r="AG266" s="66"/>
      <c r="AH266" s="66"/>
      <c r="AI266" s="66"/>
    </row>
    <row r="267" spans="1:35" ht="14.25" customHeight="1" x14ac:dyDescent="0.3">
      <c r="A267" s="61"/>
      <c r="B267" s="94"/>
      <c r="C267" s="92"/>
      <c r="D267" s="66"/>
      <c r="E267" s="93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66"/>
      <c r="AE267" s="66"/>
      <c r="AF267" s="66"/>
      <c r="AG267" s="66"/>
      <c r="AH267" s="66"/>
      <c r="AI267" s="66"/>
    </row>
    <row r="268" spans="1:35" ht="14.25" customHeight="1" x14ac:dyDescent="0.3">
      <c r="A268" s="61"/>
      <c r="B268" s="94"/>
      <c r="C268" s="92"/>
      <c r="D268" s="66"/>
      <c r="E268" s="93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6"/>
      <c r="AB268" s="66"/>
      <c r="AC268" s="66"/>
      <c r="AD268" s="66"/>
      <c r="AE268" s="66"/>
      <c r="AF268" s="66"/>
      <c r="AG268" s="66"/>
      <c r="AH268" s="66"/>
      <c r="AI268" s="66"/>
    </row>
    <row r="269" spans="1:35" ht="14.25" customHeight="1" x14ac:dyDescent="0.3">
      <c r="A269" s="61"/>
      <c r="B269" s="94"/>
      <c r="C269" s="92"/>
      <c r="D269" s="66"/>
      <c r="E269" s="93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66"/>
      <c r="AE269" s="66"/>
      <c r="AF269" s="66"/>
      <c r="AG269" s="66"/>
      <c r="AH269" s="66"/>
      <c r="AI269" s="66"/>
    </row>
    <row r="270" spans="1:35" ht="14.25" customHeight="1" x14ac:dyDescent="0.3">
      <c r="A270" s="61"/>
      <c r="B270" s="94"/>
      <c r="C270" s="92"/>
      <c r="D270" s="66"/>
      <c r="E270" s="93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66"/>
      <c r="AE270" s="66"/>
      <c r="AF270" s="66"/>
      <c r="AG270" s="66"/>
      <c r="AH270" s="66"/>
      <c r="AI270" s="66"/>
    </row>
    <row r="271" spans="1:35" ht="14.25" customHeight="1" x14ac:dyDescent="0.3">
      <c r="A271" s="61"/>
      <c r="B271" s="94"/>
      <c r="C271" s="92"/>
      <c r="D271" s="66"/>
      <c r="E271" s="93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66"/>
      <c r="AE271" s="66"/>
      <c r="AF271" s="66"/>
      <c r="AG271" s="66"/>
      <c r="AH271" s="66"/>
      <c r="AI271" s="66"/>
    </row>
    <row r="272" spans="1:35" ht="14.25" customHeight="1" x14ac:dyDescent="0.3">
      <c r="A272" s="61"/>
      <c r="B272" s="94"/>
      <c r="C272" s="92"/>
      <c r="D272" s="66"/>
      <c r="E272" s="93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</row>
    <row r="273" spans="1:35" ht="14.25" customHeight="1" x14ac:dyDescent="0.3">
      <c r="A273" s="61"/>
      <c r="B273" s="94"/>
      <c r="C273" s="92"/>
      <c r="D273" s="66"/>
      <c r="E273" s="93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66"/>
      <c r="AE273" s="66"/>
      <c r="AF273" s="66"/>
      <c r="AG273" s="66"/>
      <c r="AH273" s="66"/>
      <c r="AI273" s="66"/>
    </row>
    <row r="274" spans="1:35" ht="14.25" customHeight="1" x14ac:dyDescent="0.3">
      <c r="A274" s="61"/>
      <c r="B274" s="94"/>
      <c r="C274" s="92"/>
      <c r="D274" s="66"/>
      <c r="E274" s="93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66"/>
      <c r="AE274" s="66"/>
      <c r="AF274" s="66"/>
      <c r="AG274" s="66"/>
      <c r="AH274" s="66"/>
      <c r="AI274" s="66"/>
    </row>
    <row r="275" spans="1:35" ht="14.25" customHeight="1" x14ac:dyDescent="0.3">
      <c r="A275" s="61"/>
      <c r="B275" s="94"/>
      <c r="C275" s="92"/>
      <c r="D275" s="66"/>
      <c r="E275" s="93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66"/>
      <c r="AE275" s="66"/>
      <c r="AF275" s="66"/>
      <c r="AG275" s="66"/>
      <c r="AH275" s="66"/>
      <c r="AI275" s="66"/>
    </row>
    <row r="276" spans="1:35" ht="14.25" customHeight="1" x14ac:dyDescent="0.3">
      <c r="A276" s="61"/>
      <c r="B276" s="94"/>
      <c r="C276" s="92"/>
      <c r="D276" s="66"/>
      <c r="E276" s="93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66"/>
      <c r="AE276" s="66"/>
      <c r="AF276" s="66"/>
      <c r="AG276" s="66"/>
      <c r="AH276" s="66"/>
      <c r="AI276" s="66"/>
    </row>
    <row r="277" spans="1:35" ht="14.25" customHeight="1" x14ac:dyDescent="0.3">
      <c r="A277" s="61"/>
      <c r="B277" s="94"/>
      <c r="C277" s="92"/>
      <c r="D277" s="66"/>
      <c r="E277" s="93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66"/>
      <c r="AH277" s="66"/>
      <c r="AI277" s="66"/>
    </row>
    <row r="278" spans="1:35" ht="14.25" customHeight="1" x14ac:dyDescent="0.3">
      <c r="A278" s="61"/>
      <c r="B278" s="94"/>
      <c r="C278" s="92"/>
      <c r="D278" s="66"/>
      <c r="E278" s="93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66"/>
      <c r="AE278" s="66"/>
      <c r="AF278" s="66"/>
      <c r="AG278" s="66"/>
      <c r="AH278" s="66"/>
      <c r="AI278" s="66"/>
    </row>
    <row r="279" spans="1:35" ht="14.25" customHeight="1" x14ac:dyDescent="0.3">
      <c r="A279" s="61"/>
      <c r="B279" s="94"/>
      <c r="C279" s="92"/>
      <c r="D279" s="66"/>
      <c r="E279" s="93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66"/>
      <c r="AH279" s="66"/>
      <c r="AI279" s="66"/>
    </row>
    <row r="280" spans="1:35" ht="14.25" customHeight="1" x14ac:dyDescent="0.3">
      <c r="A280" s="61"/>
      <c r="B280" s="94"/>
      <c r="C280" s="92"/>
      <c r="D280" s="66"/>
      <c r="E280" s="93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66"/>
      <c r="AE280" s="66"/>
      <c r="AF280" s="66"/>
      <c r="AG280" s="66"/>
      <c r="AH280" s="66"/>
      <c r="AI280" s="66"/>
    </row>
    <row r="281" spans="1:35" ht="14.25" customHeight="1" x14ac:dyDescent="0.3">
      <c r="A281" s="61"/>
      <c r="B281" s="94"/>
      <c r="C281" s="92"/>
      <c r="D281" s="66"/>
      <c r="E281" s="93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66"/>
      <c r="AE281" s="66"/>
      <c r="AF281" s="66"/>
      <c r="AG281" s="66"/>
      <c r="AH281" s="66"/>
      <c r="AI281" s="66"/>
    </row>
    <row r="282" spans="1:35" ht="14.25" customHeight="1" x14ac:dyDescent="0.3">
      <c r="A282" s="61"/>
      <c r="B282" s="94"/>
      <c r="C282" s="92"/>
      <c r="D282" s="66"/>
      <c r="E282" s="93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66"/>
      <c r="AE282" s="66"/>
      <c r="AF282" s="66"/>
      <c r="AG282" s="66"/>
      <c r="AH282" s="66"/>
      <c r="AI282" s="66"/>
    </row>
    <row r="283" spans="1:35" ht="14.25" customHeight="1" x14ac:dyDescent="0.3">
      <c r="A283" s="61"/>
      <c r="B283" s="94"/>
      <c r="C283" s="92"/>
      <c r="D283" s="66"/>
      <c r="E283" s="93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66"/>
      <c r="AF283" s="66"/>
      <c r="AG283" s="66"/>
      <c r="AH283" s="66"/>
      <c r="AI283" s="66"/>
    </row>
    <row r="284" spans="1:35" ht="14.25" customHeight="1" x14ac:dyDescent="0.3">
      <c r="A284" s="61"/>
      <c r="B284" s="94"/>
      <c r="C284" s="92"/>
      <c r="D284" s="66"/>
      <c r="E284" s="93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66"/>
      <c r="AE284" s="66"/>
      <c r="AF284" s="66"/>
      <c r="AG284" s="66"/>
      <c r="AH284" s="66"/>
      <c r="AI284" s="66"/>
    </row>
    <row r="285" spans="1:35" ht="14.25" customHeight="1" x14ac:dyDescent="0.3">
      <c r="A285" s="61"/>
      <c r="B285" s="94"/>
      <c r="C285" s="92"/>
      <c r="D285" s="66"/>
      <c r="E285" s="93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66"/>
      <c r="AE285" s="66"/>
      <c r="AF285" s="66"/>
      <c r="AG285" s="66"/>
      <c r="AH285" s="66"/>
      <c r="AI285" s="66"/>
    </row>
    <row r="286" spans="1:35" ht="14.25" customHeight="1" x14ac:dyDescent="0.3">
      <c r="A286" s="61"/>
      <c r="B286" s="94"/>
      <c r="C286" s="92"/>
      <c r="D286" s="66"/>
      <c r="E286" s="93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66"/>
      <c r="AE286" s="66"/>
      <c r="AF286" s="66"/>
      <c r="AG286" s="66"/>
      <c r="AH286" s="66"/>
      <c r="AI286" s="66"/>
    </row>
    <row r="287" spans="1:35" ht="14.25" customHeight="1" x14ac:dyDescent="0.3">
      <c r="A287" s="61"/>
      <c r="B287" s="94"/>
      <c r="C287" s="92"/>
      <c r="D287" s="66"/>
      <c r="E287" s="93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66"/>
      <c r="AE287" s="66"/>
      <c r="AF287" s="66"/>
      <c r="AG287" s="66"/>
      <c r="AH287" s="66"/>
      <c r="AI287" s="66"/>
    </row>
    <row r="288" spans="1:35" ht="14.25" customHeight="1" x14ac:dyDescent="0.3">
      <c r="A288" s="61"/>
      <c r="B288" s="94"/>
      <c r="C288" s="92"/>
      <c r="D288" s="66"/>
      <c r="E288" s="93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66"/>
      <c r="AE288" s="66"/>
      <c r="AF288" s="66"/>
      <c r="AG288" s="66"/>
      <c r="AH288" s="66"/>
      <c r="AI288" s="66"/>
    </row>
    <row r="289" spans="1:35" ht="14.25" customHeight="1" x14ac:dyDescent="0.3">
      <c r="A289" s="61"/>
      <c r="B289" s="94"/>
      <c r="C289" s="92"/>
      <c r="D289" s="66"/>
      <c r="E289" s="93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66"/>
      <c r="AI289" s="66"/>
    </row>
    <row r="290" spans="1:35" ht="14.25" customHeight="1" x14ac:dyDescent="0.3">
      <c r="A290" s="61"/>
      <c r="B290" s="94"/>
      <c r="C290" s="92"/>
      <c r="D290" s="66"/>
      <c r="E290" s="93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66"/>
      <c r="AE290" s="66"/>
      <c r="AF290" s="66"/>
      <c r="AG290" s="66"/>
      <c r="AH290" s="66"/>
      <c r="AI290" s="66"/>
    </row>
    <row r="291" spans="1:35" ht="14.25" customHeight="1" x14ac:dyDescent="0.3">
      <c r="A291" s="61"/>
      <c r="B291" s="94"/>
      <c r="C291" s="92"/>
      <c r="D291" s="66"/>
      <c r="E291" s="93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6"/>
      <c r="AB291" s="66"/>
      <c r="AC291" s="66"/>
      <c r="AD291" s="66"/>
      <c r="AE291" s="66"/>
      <c r="AF291" s="66"/>
      <c r="AG291" s="66"/>
      <c r="AH291" s="66"/>
      <c r="AI291" s="66"/>
    </row>
    <row r="292" spans="1:35" ht="14.25" customHeight="1" x14ac:dyDescent="0.3">
      <c r="A292" s="61"/>
      <c r="B292" s="94"/>
      <c r="C292" s="92"/>
      <c r="D292" s="66"/>
      <c r="E292" s="93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</row>
    <row r="293" spans="1:35" ht="14.25" customHeight="1" x14ac:dyDescent="0.3">
      <c r="A293" s="61"/>
      <c r="B293" s="94"/>
      <c r="C293" s="92"/>
      <c r="D293" s="66"/>
      <c r="E293" s="93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66"/>
      <c r="AE293" s="66"/>
      <c r="AF293" s="66"/>
      <c r="AG293" s="66"/>
      <c r="AH293" s="66"/>
      <c r="AI293" s="66"/>
    </row>
    <row r="294" spans="1:35" ht="14.25" customHeight="1" x14ac:dyDescent="0.3">
      <c r="A294" s="61"/>
      <c r="B294" s="94"/>
      <c r="C294" s="92"/>
      <c r="D294" s="66"/>
      <c r="E294" s="93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66"/>
      <c r="AE294" s="66"/>
      <c r="AF294" s="66"/>
      <c r="AG294" s="66"/>
      <c r="AH294" s="66"/>
      <c r="AI294" s="66"/>
    </row>
    <row r="295" spans="1:35" ht="14.25" customHeight="1" x14ac:dyDescent="0.3">
      <c r="A295" s="61"/>
      <c r="B295" s="94"/>
      <c r="C295" s="92"/>
      <c r="D295" s="66"/>
      <c r="E295" s="93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66"/>
      <c r="AE295" s="66"/>
      <c r="AF295" s="66"/>
      <c r="AG295" s="66"/>
      <c r="AH295" s="66"/>
      <c r="AI295" s="66"/>
    </row>
    <row r="296" spans="1:35" ht="14.25" customHeight="1" x14ac:dyDescent="0.3">
      <c r="A296" s="61"/>
      <c r="B296" s="94"/>
      <c r="C296" s="92"/>
      <c r="D296" s="66"/>
      <c r="E296" s="93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66"/>
      <c r="AE296" s="66"/>
      <c r="AF296" s="66"/>
      <c r="AG296" s="66"/>
      <c r="AH296" s="66"/>
      <c r="AI296" s="66"/>
    </row>
    <row r="297" spans="1:35" ht="14.25" customHeight="1" x14ac:dyDescent="0.3">
      <c r="A297" s="61"/>
      <c r="B297" s="94"/>
      <c r="C297" s="92"/>
      <c r="D297" s="66"/>
      <c r="E297" s="93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66"/>
      <c r="AE297" s="66"/>
      <c r="AF297" s="66"/>
      <c r="AG297" s="66"/>
      <c r="AH297" s="66"/>
      <c r="AI297" s="66"/>
    </row>
    <row r="298" spans="1:35" ht="14.25" customHeight="1" x14ac:dyDescent="0.3">
      <c r="A298" s="61"/>
      <c r="B298" s="94"/>
      <c r="C298" s="92"/>
      <c r="D298" s="66"/>
      <c r="E298" s="93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66"/>
      <c r="AE298" s="66"/>
      <c r="AF298" s="66"/>
      <c r="AG298" s="66"/>
      <c r="AH298" s="66"/>
      <c r="AI298" s="66"/>
    </row>
    <row r="299" spans="1:35" ht="14.25" customHeight="1" x14ac:dyDescent="0.3">
      <c r="A299" s="61"/>
      <c r="B299" s="94"/>
      <c r="C299" s="92"/>
      <c r="D299" s="66"/>
      <c r="E299" s="93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66"/>
      <c r="AE299" s="66"/>
      <c r="AF299" s="66"/>
      <c r="AG299" s="66"/>
      <c r="AH299" s="66"/>
      <c r="AI299" s="66"/>
    </row>
    <row r="300" spans="1:35" ht="14.25" customHeight="1" x14ac:dyDescent="0.3">
      <c r="A300" s="61"/>
      <c r="B300" s="94"/>
      <c r="C300" s="92"/>
      <c r="D300" s="66"/>
      <c r="E300" s="93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66"/>
      <c r="AE300" s="66"/>
      <c r="AF300" s="66"/>
      <c r="AG300" s="66"/>
      <c r="AH300" s="66"/>
      <c r="AI300" s="66"/>
    </row>
    <row r="301" spans="1:35" ht="14.25" customHeight="1" x14ac:dyDescent="0.3">
      <c r="A301" s="61"/>
      <c r="B301" s="94"/>
      <c r="C301" s="92"/>
      <c r="D301" s="66"/>
      <c r="E301" s="93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66"/>
      <c r="AI301" s="66"/>
    </row>
    <row r="302" spans="1:35" ht="14.25" customHeight="1" x14ac:dyDescent="0.3">
      <c r="A302" s="61"/>
      <c r="B302" s="94"/>
      <c r="C302" s="92"/>
      <c r="D302" s="66"/>
      <c r="E302" s="93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6"/>
      <c r="AH302" s="66"/>
      <c r="AI302" s="66"/>
    </row>
    <row r="303" spans="1:35" ht="14.25" customHeight="1" x14ac:dyDescent="0.3">
      <c r="A303" s="61"/>
      <c r="B303" s="94"/>
      <c r="C303" s="92"/>
      <c r="D303" s="66"/>
      <c r="E303" s="93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</row>
    <row r="304" spans="1:35" ht="14.25" customHeight="1" x14ac:dyDescent="0.3">
      <c r="A304" s="61"/>
      <c r="B304" s="94"/>
      <c r="C304" s="92"/>
      <c r="D304" s="66"/>
      <c r="E304" s="93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66"/>
      <c r="AE304" s="66"/>
      <c r="AF304" s="66"/>
      <c r="AG304" s="66"/>
      <c r="AH304" s="66"/>
      <c r="AI304" s="66"/>
    </row>
    <row r="305" spans="1:35" ht="14.25" customHeight="1" x14ac:dyDescent="0.3">
      <c r="A305" s="61"/>
      <c r="B305" s="94"/>
      <c r="C305" s="92"/>
      <c r="D305" s="66"/>
      <c r="E305" s="93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6"/>
      <c r="AH305" s="66"/>
      <c r="AI305" s="66"/>
    </row>
    <row r="306" spans="1:35" ht="14.25" customHeight="1" x14ac:dyDescent="0.3">
      <c r="A306" s="61"/>
      <c r="B306" s="94"/>
      <c r="C306" s="92"/>
      <c r="D306" s="66"/>
      <c r="E306" s="93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66"/>
      <c r="AE306" s="66"/>
      <c r="AF306" s="66"/>
      <c r="AG306" s="66"/>
      <c r="AH306" s="66"/>
      <c r="AI306" s="66"/>
    </row>
    <row r="307" spans="1:35" ht="14.25" customHeight="1" x14ac:dyDescent="0.3">
      <c r="A307" s="61"/>
      <c r="B307" s="94"/>
      <c r="C307" s="92"/>
      <c r="D307" s="66"/>
      <c r="E307" s="93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66"/>
      <c r="AE307" s="66"/>
      <c r="AF307" s="66"/>
      <c r="AG307" s="66"/>
      <c r="AH307" s="66"/>
      <c r="AI307" s="66"/>
    </row>
    <row r="308" spans="1:35" ht="14.25" customHeight="1" x14ac:dyDescent="0.3">
      <c r="A308" s="61"/>
      <c r="B308" s="94"/>
      <c r="C308" s="92"/>
      <c r="D308" s="66"/>
      <c r="E308" s="93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66"/>
      <c r="AE308" s="66"/>
      <c r="AF308" s="66"/>
      <c r="AG308" s="66"/>
      <c r="AH308" s="66"/>
      <c r="AI308" s="66"/>
    </row>
    <row r="309" spans="1:35" ht="14.25" customHeight="1" x14ac:dyDescent="0.3">
      <c r="A309" s="61"/>
      <c r="B309" s="94"/>
      <c r="C309" s="92"/>
      <c r="D309" s="66"/>
      <c r="E309" s="93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66"/>
      <c r="AE309" s="66"/>
      <c r="AF309" s="66"/>
      <c r="AG309" s="66"/>
      <c r="AH309" s="66"/>
      <c r="AI309" s="66"/>
    </row>
    <row r="310" spans="1:35" ht="14.25" customHeight="1" x14ac:dyDescent="0.3">
      <c r="A310" s="61"/>
      <c r="B310" s="94"/>
      <c r="C310" s="92"/>
      <c r="D310" s="66"/>
      <c r="E310" s="93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66"/>
      <c r="AE310" s="66"/>
      <c r="AF310" s="66"/>
      <c r="AG310" s="66"/>
      <c r="AH310" s="66"/>
      <c r="AI310" s="66"/>
    </row>
    <row r="311" spans="1:35" ht="14.25" customHeight="1" x14ac:dyDescent="0.3">
      <c r="A311" s="61"/>
      <c r="B311" s="94"/>
      <c r="C311" s="92"/>
      <c r="D311" s="66"/>
      <c r="E311" s="93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66"/>
      <c r="AE311" s="66"/>
      <c r="AF311" s="66"/>
      <c r="AG311" s="66"/>
      <c r="AH311" s="66"/>
      <c r="AI311" s="66"/>
    </row>
    <row r="312" spans="1:35" ht="14.25" customHeight="1" x14ac:dyDescent="0.3">
      <c r="A312" s="61"/>
      <c r="B312" s="94"/>
      <c r="C312" s="92"/>
      <c r="D312" s="66"/>
      <c r="E312" s="93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</row>
    <row r="313" spans="1:35" ht="14.25" customHeight="1" x14ac:dyDescent="0.3">
      <c r="A313" s="61"/>
      <c r="B313" s="94"/>
      <c r="C313" s="92"/>
      <c r="D313" s="66"/>
      <c r="E313" s="93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66"/>
      <c r="AE313" s="66"/>
      <c r="AF313" s="66"/>
      <c r="AG313" s="66"/>
      <c r="AH313" s="66"/>
      <c r="AI313" s="66"/>
    </row>
    <row r="314" spans="1:35" ht="14.25" customHeight="1" x14ac:dyDescent="0.3">
      <c r="A314" s="61"/>
      <c r="B314" s="94"/>
      <c r="C314" s="92"/>
      <c r="D314" s="66"/>
      <c r="E314" s="93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6"/>
      <c r="AH314" s="66"/>
      <c r="AI314" s="66"/>
    </row>
    <row r="315" spans="1:35" ht="14.25" customHeight="1" x14ac:dyDescent="0.3">
      <c r="A315" s="61"/>
      <c r="B315" s="94"/>
      <c r="C315" s="92"/>
      <c r="D315" s="66"/>
      <c r="E315" s="93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6"/>
      <c r="AH315" s="66"/>
      <c r="AI315" s="66"/>
    </row>
    <row r="316" spans="1:35" ht="14.25" customHeight="1" x14ac:dyDescent="0.3">
      <c r="A316" s="61"/>
      <c r="B316" s="94"/>
      <c r="C316" s="92"/>
      <c r="D316" s="66"/>
      <c r="E316" s="93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66"/>
      <c r="AE316" s="66"/>
      <c r="AF316" s="66"/>
      <c r="AG316" s="66"/>
      <c r="AH316" s="66"/>
      <c r="AI316" s="66"/>
    </row>
    <row r="317" spans="1:35" ht="14.25" customHeight="1" x14ac:dyDescent="0.3">
      <c r="A317" s="61"/>
      <c r="B317" s="94"/>
      <c r="C317" s="92"/>
      <c r="D317" s="66"/>
      <c r="E317" s="93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66"/>
      <c r="AE317" s="66"/>
      <c r="AF317" s="66"/>
      <c r="AG317" s="66"/>
      <c r="AH317" s="66"/>
      <c r="AI317" s="66"/>
    </row>
    <row r="318" spans="1:35" ht="14.25" customHeight="1" x14ac:dyDescent="0.3">
      <c r="A318" s="61"/>
      <c r="B318" s="94"/>
      <c r="C318" s="92"/>
      <c r="D318" s="66"/>
      <c r="E318" s="93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66"/>
      <c r="AE318" s="66"/>
      <c r="AF318" s="66"/>
      <c r="AG318" s="66"/>
      <c r="AH318" s="66"/>
      <c r="AI318" s="66"/>
    </row>
    <row r="319" spans="1:35" ht="14.25" customHeight="1" x14ac:dyDescent="0.3">
      <c r="A319" s="61"/>
      <c r="B319" s="94"/>
      <c r="C319" s="92"/>
      <c r="D319" s="66"/>
      <c r="E319" s="93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66"/>
      <c r="AE319" s="66"/>
      <c r="AF319" s="66"/>
      <c r="AG319" s="66"/>
      <c r="AH319" s="66"/>
      <c r="AI319" s="66"/>
    </row>
    <row r="320" spans="1:35" ht="14.25" customHeight="1" x14ac:dyDescent="0.3">
      <c r="A320" s="61"/>
      <c r="B320" s="94"/>
      <c r="C320" s="92"/>
      <c r="D320" s="66"/>
      <c r="E320" s="93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66"/>
      <c r="AE320" s="66"/>
      <c r="AF320" s="66"/>
      <c r="AG320" s="66"/>
      <c r="AH320" s="66"/>
      <c r="AI320" s="66"/>
    </row>
    <row r="321" spans="1:35" ht="14.25" customHeight="1" x14ac:dyDescent="0.3">
      <c r="A321" s="61"/>
      <c r="B321" s="94"/>
      <c r="C321" s="92"/>
      <c r="D321" s="66"/>
      <c r="E321" s="93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  <c r="AB321" s="66"/>
      <c r="AC321" s="66"/>
      <c r="AD321" s="66"/>
      <c r="AE321" s="66"/>
      <c r="AF321" s="66"/>
      <c r="AG321" s="66"/>
      <c r="AH321" s="66"/>
      <c r="AI321" s="66"/>
    </row>
    <row r="322" spans="1:35" ht="14.25" customHeight="1" x14ac:dyDescent="0.3">
      <c r="A322" s="61"/>
      <c r="B322" s="94"/>
      <c r="C322" s="92"/>
      <c r="D322" s="66"/>
      <c r="E322" s="93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66"/>
      <c r="AE322" s="66"/>
      <c r="AF322" s="66"/>
      <c r="AG322" s="66"/>
      <c r="AH322" s="66"/>
      <c r="AI322" s="66"/>
    </row>
    <row r="323" spans="1:35" ht="14.25" customHeight="1" x14ac:dyDescent="0.3">
      <c r="A323" s="61"/>
      <c r="B323" s="94"/>
      <c r="C323" s="92"/>
      <c r="D323" s="66"/>
      <c r="E323" s="93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66"/>
      <c r="AE323" s="66"/>
      <c r="AF323" s="66"/>
      <c r="AG323" s="66"/>
      <c r="AH323" s="66"/>
      <c r="AI323" s="66"/>
    </row>
    <row r="324" spans="1:35" ht="14.25" customHeight="1" x14ac:dyDescent="0.3">
      <c r="A324" s="61"/>
      <c r="B324" s="94"/>
      <c r="C324" s="92"/>
      <c r="D324" s="66"/>
      <c r="E324" s="93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66"/>
      <c r="AE324" s="66"/>
      <c r="AF324" s="66"/>
      <c r="AG324" s="66"/>
      <c r="AH324" s="66"/>
      <c r="AI324" s="66"/>
    </row>
    <row r="325" spans="1:35" ht="14.25" customHeight="1" x14ac:dyDescent="0.3">
      <c r="A325" s="61"/>
      <c r="B325" s="94"/>
      <c r="C325" s="92"/>
      <c r="D325" s="66"/>
      <c r="E325" s="93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66"/>
      <c r="AE325" s="66"/>
      <c r="AF325" s="66"/>
      <c r="AG325" s="66"/>
      <c r="AH325" s="66"/>
      <c r="AI325" s="66"/>
    </row>
    <row r="326" spans="1:35" ht="14.25" customHeight="1" x14ac:dyDescent="0.3">
      <c r="A326" s="61"/>
      <c r="B326" s="94"/>
      <c r="C326" s="92"/>
      <c r="D326" s="66"/>
      <c r="E326" s="93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66"/>
      <c r="AE326" s="66"/>
      <c r="AF326" s="66"/>
      <c r="AG326" s="66"/>
      <c r="AH326" s="66"/>
      <c r="AI326" s="66"/>
    </row>
    <row r="327" spans="1:35" ht="14.25" customHeight="1" x14ac:dyDescent="0.3">
      <c r="A327" s="61"/>
      <c r="B327" s="94"/>
      <c r="C327" s="92"/>
      <c r="D327" s="66"/>
      <c r="E327" s="93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66"/>
      <c r="AE327" s="66"/>
      <c r="AF327" s="66"/>
      <c r="AG327" s="66"/>
      <c r="AH327" s="66"/>
      <c r="AI327" s="66"/>
    </row>
    <row r="328" spans="1:35" ht="14.25" customHeight="1" x14ac:dyDescent="0.3">
      <c r="A328" s="61"/>
      <c r="B328" s="94"/>
      <c r="C328" s="92"/>
      <c r="D328" s="66"/>
      <c r="E328" s="93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66"/>
      <c r="AE328" s="66"/>
      <c r="AF328" s="66"/>
      <c r="AG328" s="66"/>
      <c r="AH328" s="66"/>
      <c r="AI328" s="66"/>
    </row>
    <row r="329" spans="1:35" ht="14.25" customHeight="1" x14ac:dyDescent="0.3">
      <c r="A329" s="61"/>
      <c r="B329" s="94"/>
      <c r="C329" s="92"/>
      <c r="D329" s="66"/>
      <c r="E329" s="93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66"/>
      <c r="AE329" s="66"/>
      <c r="AF329" s="66"/>
      <c r="AG329" s="66"/>
      <c r="AH329" s="66"/>
      <c r="AI329" s="66"/>
    </row>
    <row r="330" spans="1:35" ht="14.25" customHeight="1" x14ac:dyDescent="0.3">
      <c r="A330" s="61"/>
      <c r="B330" s="94"/>
      <c r="C330" s="92"/>
      <c r="D330" s="66"/>
      <c r="E330" s="93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66"/>
      <c r="AE330" s="66"/>
      <c r="AF330" s="66"/>
      <c r="AG330" s="66"/>
      <c r="AH330" s="66"/>
      <c r="AI330" s="66"/>
    </row>
    <row r="331" spans="1:35" ht="14.25" customHeight="1" x14ac:dyDescent="0.3">
      <c r="A331" s="61"/>
      <c r="B331" s="94"/>
      <c r="C331" s="92"/>
      <c r="D331" s="66"/>
      <c r="E331" s="93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66"/>
      <c r="AE331" s="66"/>
      <c r="AF331" s="66"/>
      <c r="AG331" s="66"/>
      <c r="AH331" s="66"/>
      <c r="AI331" s="66"/>
    </row>
    <row r="332" spans="1:35" ht="14.25" customHeight="1" x14ac:dyDescent="0.3">
      <c r="A332" s="61"/>
      <c r="B332" s="94"/>
      <c r="C332" s="92"/>
      <c r="D332" s="66"/>
      <c r="E332" s="93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66"/>
      <c r="AE332" s="66"/>
      <c r="AF332" s="66"/>
      <c r="AG332" s="66"/>
      <c r="AH332" s="66"/>
      <c r="AI332" s="66"/>
    </row>
    <row r="333" spans="1:35" ht="14.25" customHeight="1" x14ac:dyDescent="0.3">
      <c r="A333" s="61"/>
      <c r="B333" s="94"/>
      <c r="C333" s="92"/>
      <c r="D333" s="66"/>
      <c r="E333" s="93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66"/>
      <c r="AE333" s="66"/>
      <c r="AF333" s="66"/>
      <c r="AG333" s="66"/>
      <c r="AH333" s="66"/>
      <c r="AI333" s="66"/>
    </row>
    <row r="334" spans="1:35" ht="14.25" customHeight="1" x14ac:dyDescent="0.3">
      <c r="A334" s="61"/>
      <c r="B334" s="94"/>
      <c r="C334" s="92"/>
      <c r="D334" s="66"/>
      <c r="E334" s="93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66"/>
      <c r="AE334" s="66"/>
      <c r="AF334" s="66"/>
      <c r="AG334" s="66"/>
      <c r="AH334" s="66"/>
      <c r="AI334" s="66"/>
    </row>
    <row r="335" spans="1:35" ht="14.25" customHeight="1" x14ac:dyDescent="0.3">
      <c r="A335" s="61"/>
      <c r="B335" s="94"/>
      <c r="C335" s="92"/>
      <c r="D335" s="66"/>
      <c r="E335" s="93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66"/>
      <c r="AE335" s="66"/>
      <c r="AF335" s="66"/>
      <c r="AG335" s="66"/>
      <c r="AH335" s="66"/>
      <c r="AI335" s="66"/>
    </row>
    <row r="336" spans="1:35" ht="14.25" customHeight="1" x14ac:dyDescent="0.3">
      <c r="A336" s="61"/>
      <c r="B336" s="94"/>
      <c r="C336" s="92"/>
      <c r="D336" s="66"/>
      <c r="E336" s="93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66"/>
      <c r="AE336" s="66"/>
      <c r="AF336" s="66"/>
      <c r="AG336" s="66"/>
      <c r="AH336" s="66"/>
      <c r="AI336" s="66"/>
    </row>
    <row r="337" spans="1:35" ht="14.25" customHeight="1" x14ac:dyDescent="0.3">
      <c r="A337" s="61"/>
      <c r="B337" s="94"/>
      <c r="C337" s="92"/>
      <c r="D337" s="66"/>
      <c r="E337" s="93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66"/>
      <c r="AE337" s="66"/>
      <c r="AF337" s="66"/>
      <c r="AG337" s="66"/>
      <c r="AH337" s="66"/>
      <c r="AI337" s="66"/>
    </row>
    <row r="338" spans="1:35" ht="14.25" customHeight="1" x14ac:dyDescent="0.3">
      <c r="A338" s="61"/>
      <c r="B338" s="94"/>
      <c r="C338" s="92"/>
      <c r="D338" s="66"/>
      <c r="E338" s="93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66"/>
      <c r="AE338" s="66"/>
      <c r="AF338" s="66"/>
      <c r="AG338" s="66"/>
      <c r="AH338" s="66"/>
      <c r="AI338" s="66"/>
    </row>
    <row r="339" spans="1:35" ht="14.25" customHeight="1" x14ac:dyDescent="0.3">
      <c r="A339" s="61"/>
      <c r="B339" s="94"/>
      <c r="C339" s="92"/>
      <c r="D339" s="66"/>
      <c r="E339" s="93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66"/>
      <c r="AE339" s="66"/>
      <c r="AF339" s="66"/>
      <c r="AG339" s="66"/>
      <c r="AH339" s="66"/>
      <c r="AI339" s="66"/>
    </row>
    <row r="340" spans="1:35" ht="14.25" customHeight="1" x14ac:dyDescent="0.3">
      <c r="A340" s="61"/>
      <c r="B340" s="94"/>
      <c r="C340" s="92"/>
      <c r="D340" s="66"/>
      <c r="E340" s="93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66"/>
      <c r="AE340" s="66"/>
      <c r="AF340" s="66"/>
      <c r="AG340" s="66"/>
      <c r="AH340" s="66"/>
      <c r="AI340" s="66"/>
    </row>
    <row r="341" spans="1:35" ht="14.25" customHeight="1" x14ac:dyDescent="0.3">
      <c r="A341" s="61"/>
      <c r="B341" s="94"/>
      <c r="C341" s="92"/>
      <c r="D341" s="66"/>
      <c r="E341" s="93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66"/>
      <c r="AE341" s="66"/>
      <c r="AF341" s="66"/>
      <c r="AG341" s="66"/>
      <c r="AH341" s="66"/>
      <c r="AI341" s="66"/>
    </row>
    <row r="342" spans="1:35" ht="14.25" customHeight="1" x14ac:dyDescent="0.3">
      <c r="A342" s="61"/>
      <c r="B342" s="94"/>
      <c r="C342" s="92"/>
      <c r="D342" s="66"/>
      <c r="E342" s="93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66"/>
      <c r="AE342" s="66"/>
      <c r="AF342" s="66"/>
      <c r="AG342" s="66"/>
      <c r="AH342" s="66"/>
      <c r="AI342" s="66"/>
    </row>
    <row r="343" spans="1:35" ht="14.25" customHeight="1" x14ac:dyDescent="0.3">
      <c r="A343" s="61"/>
      <c r="B343" s="94"/>
      <c r="C343" s="92"/>
      <c r="D343" s="66"/>
      <c r="E343" s="93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66"/>
      <c r="AE343" s="66"/>
      <c r="AF343" s="66"/>
      <c r="AG343" s="66"/>
      <c r="AH343" s="66"/>
      <c r="AI343" s="66"/>
    </row>
    <row r="344" spans="1:35" ht="14.25" customHeight="1" x14ac:dyDescent="0.3">
      <c r="A344" s="61"/>
      <c r="B344" s="94"/>
      <c r="C344" s="92"/>
      <c r="D344" s="66"/>
      <c r="E344" s="93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66"/>
      <c r="AE344" s="66"/>
      <c r="AF344" s="66"/>
      <c r="AG344" s="66"/>
      <c r="AH344" s="66"/>
      <c r="AI344" s="66"/>
    </row>
    <row r="345" spans="1:35" ht="14.25" customHeight="1" x14ac:dyDescent="0.3">
      <c r="A345" s="61"/>
      <c r="B345" s="94"/>
      <c r="C345" s="92"/>
      <c r="D345" s="66"/>
      <c r="E345" s="93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66"/>
      <c r="AE345" s="66"/>
      <c r="AF345" s="66"/>
      <c r="AG345" s="66"/>
      <c r="AH345" s="66"/>
      <c r="AI345" s="66"/>
    </row>
    <row r="346" spans="1:35" ht="14.25" customHeight="1" x14ac:dyDescent="0.3">
      <c r="A346" s="61"/>
      <c r="B346" s="94"/>
      <c r="C346" s="92"/>
      <c r="D346" s="66"/>
      <c r="E346" s="93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66"/>
      <c r="AE346" s="66"/>
      <c r="AF346" s="66"/>
      <c r="AG346" s="66"/>
      <c r="AH346" s="66"/>
      <c r="AI346" s="66"/>
    </row>
    <row r="347" spans="1:35" ht="14.25" customHeight="1" x14ac:dyDescent="0.3">
      <c r="A347" s="61"/>
      <c r="B347" s="94"/>
      <c r="C347" s="92"/>
      <c r="D347" s="66"/>
      <c r="E347" s="93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66"/>
      <c r="AE347" s="66"/>
      <c r="AF347" s="66"/>
      <c r="AG347" s="66"/>
      <c r="AH347" s="66"/>
      <c r="AI347" s="66"/>
    </row>
    <row r="348" spans="1:35" ht="14.25" customHeight="1" x14ac:dyDescent="0.3">
      <c r="A348" s="61"/>
      <c r="B348" s="94"/>
      <c r="C348" s="92"/>
      <c r="D348" s="66"/>
      <c r="E348" s="93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66"/>
      <c r="AE348" s="66"/>
      <c r="AF348" s="66"/>
      <c r="AG348" s="66"/>
      <c r="AH348" s="66"/>
      <c r="AI348" s="66"/>
    </row>
    <row r="349" spans="1:35" ht="14.25" customHeight="1" x14ac:dyDescent="0.3">
      <c r="A349" s="61"/>
      <c r="B349" s="94"/>
      <c r="C349" s="92"/>
      <c r="D349" s="66"/>
      <c r="E349" s="93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66"/>
      <c r="AE349" s="66"/>
      <c r="AF349" s="66"/>
      <c r="AG349" s="66"/>
      <c r="AH349" s="66"/>
      <c r="AI349" s="66"/>
    </row>
    <row r="350" spans="1:35" ht="14.25" customHeight="1" x14ac:dyDescent="0.3">
      <c r="A350" s="61"/>
      <c r="B350" s="94"/>
      <c r="C350" s="92"/>
      <c r="D350" s="66"/>
      <c r="E350" s="93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66"/>
      <c r="AE350" s="66"/>
      <c r="AF350" s="66"/>
      <c r="AG350" s="66"/>
      <c r="AH350" s="66"/>
      <c r="AI350" s="66"/>
    </row>
    <row r="351" spans="1:35" ht="14.25" customHeight="1" x14ac:dyDescent="0.3">
      <c r="A351" s="61"/>
      <c r="B351" s="94"/>
      <c r="C351" s="92"/>
      <c r="D351" s="66"/>
      <c r="E351" s="93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6"/>
      <c r="AB351" s="66"/>
      <c r="AC351" s="66"/>
      <c r="AD351" s="66"/>
      <c r="AE351" s="66"/>
      <c r="AF351" s="66"/>
      <c r="AG351" s="66"/>
      <c r="AH351" s="66"/>
      <c r="AI351" s="66"/>
    </row>
    <row r="352" spans="1:35" ht="14.25" customHeight="1" x14ac:dyDescent="0.3">
      <c r="A352" s="61"/>
      <c r="B352" s="94"/>
      <c r="C352" s="92"/>
      <c r="D352" s="66"/>
      <c r="E352" s="93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66"/>
      <c r="AE352" s="66"/>
      <c r="AF352" s="66"/>
      <c r="AG352" s="66"/>
      <c r="AH352" s="66"/>
      <c r="AI352" s="66"/>
    </row>
    <row r="353" spans="1:35" ht="14.25" customHeight="1" x14ac:dyDescent="0.3">
      <c r="A353" s="61"/>
      <c r="B353" s="94"/>
      <c r="C353" s="92"/>
      <c r="D353" s="66"/>
      <c r="E353" s="93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</row>
    <row r="354" spans="1:35" ht="14.25" customHeight="1" x14ac:dyDescent="0.3">
      <c r="A354" s="61"/>
      <c r="B354" s="94"/>
      <c r="C354" s="92"/>
      <c r="D354" s="66"/>
      <c r="E354" s="93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66"/>
      <c r="AE354" s="66"/>
      <c r="AF354" s="66"/>
      <c r="AG354" s="66"/>
      <c r="AH354" s="66"/>
      <c r="AI354" s="66"/>
    </row>
    <row r="355" spans="1:35" ht="14.25" customHeight="1" x14ac:dyDescent="0.3">
      <c r="A355" s="61"/>
      <c r="B355" s="94"/>
      <c r="C355" s="92"/>
      <c r="D355" s="66"/>
      <c r="E355" s="93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66"/>
      <c r="AE355" s="66"/>
      <c r="AF355" s="66"/>
      <c r="AG355" s="66"/>
      <c r="AH355" s="66"/>
      <c r="AI355" s="66"/>
    </row>
    <row r="356" spans="1:35" ht="14.25" customHeight="1" x14ac:dyDescent="0.3">
      <c r="A356" s="61"/>
      <c r="B356" s="94"/>
      <c r="C356" s="92"/>
      <c r="D356" s="66"/>
      <c r="E356" s="93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66"/>
      <c r="AE356" s="66"/>
      <c r="AF356" s="66"/>
      <c r="AG356" s="66"/>
      <c r="AH356" s="66"/>
      <c r="AI356" s="66"/>
    </row>
    <row r="357" spans="1:35" ht="14.25" customHeight="1" x14ac:dyDescent="0.3">
      <c r="A357" s="61"/>
      <c r="B357" s="94"/>
      <c r="C357" s="92"/>
      <c r="D357" s="66"/>
      <c r="E357" s="93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66"/>
      <c r="AE357" s="66"/>
      <c r="AF357" s="66"/>
      <c r="AG357" s="66"/>
      <c r="AH357" s="66"/>
      <c r="AI357" s="66"/>
    </row>
    <row r="358" spans="1:35" ht="14.25" customHeight="1" x14ac:dyDescent="0.3">
      <c r="A358" s="61"/>
      <c r="B358" s="94"/>
      <c r="C358" s="92"/>
      <c r="D358" s="66"/>
      <c r="E358" s="93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66"/>
      <c r="AE358" s="66"/>
      <c r="AF358" s="66"/>
      <c r="AG358" s="66"/>
      <c r="AH358" s="66"/>
      <c r="AI358" s="66"/>
    </row>
    <row r="359" spans="1:35" ht="14.25" customHeight="1" x14ac:dyDescent="0.3">
      <c r="A359" s="61"/>
      <c r="B359" s="94"/>
      <c r="C359" s="92"/>
      <c r="D359" s="66"/>
      <c r="E359" s="93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66"/>
      <c r="AE359" s="66"/>
      <c r="AF359" s="66"/>
      <c r="AG359" s="66"/>
      <c r="AH359" s="66"/>
      <c r="AI359" s="66"/>
    </row>
    <row r="360" spans="1:35" ht="14.25" customHeight="1" x14ac:dyDescent="0.3">
      <c r="A360" s="61"/>
      <c r="B360" s="94"/>
      <c r="C360" s="92"/>
      <c r="D360" s="66"/>
      <c r="E360" s="93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6"/>
      <c r="AB360" s="66"/>
      <c r="AC360" s="66"/>
      <c r="AD360" s="66"/>
      <c r="AE360" s="66"/>
      <c r="AF360" s="66"/>
      <c r="AG360" s="66"/>
      <c r="AH360" s="66"/>
      <c r="AI360" s="66"/>
    </row>
    <row r="361" spans="1:35" ht="14.25" customHeight="1" x14ac:dyDescent="0.3">
      <c r="A361" s="61"/>
      <c r="B361" s="94"/>
      <c r="C361" s="92"/>
      <c r="D361" s="66"/>
      <c r="E361" s="93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6"/>
      <c r="AB361" s="66"/>
      <c r="AC361" s="66"/>
      <c r="AD361" s="66"/>
      <c r="AE361" s="66"/>
      <c r="AF361" s="66"/>
      <c r="AG361" s="66"/>
      <c r="AH361" s="66"/>
      <c r="AI361" s="66"/>
    </row>
    <row r="362" spans="1:35" ht="14.25" customHeight="1" x14ac:dyDescent="0.3">
      <c r="A362" s="61"/>
      <c r="B362" s="94"/>
      <c r="C362" s="92"/>
      <c r="D362" s="66"/>
      <c r="E362" s="93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  <c r="AB362" s="66"/>
      <c r="AC362" s="66"/>
      <c r="AD362" s="66"/>
      <c r="AE362" s="66"/>
      <c r="AF362" s="66"/>
      <c r="AG362" s="66"/>
      <c r="AH362" s="66"/>
      <c r="AI362" s="66"/>
    </row>
    <row r="363" spans="1:35" ht="14.25" customHeight="1" x14ac:dyDescent="0.3">
      <c r="A363" s="61"/>
      <c r="B363" s="94"/>
      <c r="C363" s="92"/>
      <c r="D363" s="66"/>
      <c r="E363" s="93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  <c r="AB363" s="66"/>
      <c r="AC363" s="66"/>
      <c r="AD363" s="66"/>
      <c r="AE363" s="66"/>
      <c r="AF363" s="66"/>
      <c r="AG363" s="66"/>
      <c r="AH363" s="66"/>
      <c r="AI363" s="66"/>
    </row>
    <row r="364" spans="1:35" ht="14.25" customHeight="1" x14ac:dyDescent="0.3">
      <c r="A364" s="61"/>
      <c r="B364" s="94"/>
      <c r="C364" s="92"/>
      <c r="D364" s="66"/>
      <c r="E364" s="93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  <c r="AA364" s="66"/>
      <c r="AB364" s="66"/>
      <c r="AC364" s="66"/>
      <c r="AD364" s="66"/>
      <c r="AE364" s="66"/>
      <c r="AF364" s="66"/>
      <c r="AG364" s="66"/>
      <c r="AH364" s="66"/>
      <c r="AI364" s="66"/>
    </row>
    <row r="365" spans="1:35" ht="14.25" customHeight="1" x14ac:dyDescent="0.3">
      <c r="A365" s="61"/>
      <c r="B365" s="94"/>
      <c r="C365" s="92"/>
      <c r="D365" s="66"/>
      <c r="E365" s="93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  <c r="AA365" s="66"/>
      <c r="AB365" s="66"/>
      <c r="AC365" s="66"/>
      <c r="AD365" s="66"/>
      <c r="AE365" s="66"/>
      <c r="AF365" s="66"/>
      <c r="AG365" s="66"/>
      <c r="AH365" s="66"/>
      <c r="AI365" s="66"/>
    </row>
    <row r="366" spans="1:35" ht="14.25" customHeight="1" x14ac:dyDescent="0.3">
      <c r="A366" s="61"/>
      <c r="B366" s="94"/>
      <c r="C366" s="92"/>
      <c r="D366" s="66"/>
      <c r="E366" s="93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  <c r="AA366" s="66"/>
      <c r="AB366" s="66"/>
      <c r="AC366" s="66"/>
      <c r="AD366" s="66"/>
      <c r="AE366" s="66"/>
      <c r="AF366" s="66"/>
      <c r="AG366" s="66"/>
      <c r="AH366" s="66"/>
      <c r="AI366" s="66"/>
    </row>
    <row r="367" spans="1:35" ht="14.25" customHeight="1" x14ac:dyDescent="0.3">
      <c r="A367" s="61"/>
      <c r="B367" s="94"/>
      <c r="C367" s="92"/>
      <c r="D367" s="66"/>
      <c r="E367" s="93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  <c r="AB367" s="66"/>
      <c r="AC367" s="66"/>
      <c r="AD367" s="66"/>
      <c r="AE367" s="66"/>
      <c r="AF367" s="66"/>
      <c r="AG367" s="66"/>
      <c r="AH367" s="66"/>
      <c r="AI367" s="66"/>
    </row>
    <row r="368" spans="1:35" ht="14.25" customHeight="1" x14ac:dyDescent="0.3">
      <c r="A368" s="61"/>
      <c r="B368" s="94"/>
      <c r="C368" s="92"/>
      <c r="D368" s="66"/>
      <c r="E368" s="93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  <c r="AB368" s="66"/>
      <c r="AC368" s="66"/>
      <c r="AD368" s="66"/>
      <c r="AE368" s="66"/>
      <c r="AF368" s="66"/>
      <c r="AG368" s="66"/>
      <c r="AH368" s="66"/>
      <c r="AI368" s="66"/>
    </row>
    <row r="369" spans="1:35" ht="14.25" customHeight="1" x14ac:dyDescent="0.3">
      <c r="A369" s="61"/>
      <c r="B369" s="94"/>
      <c r="C369" s="92"/>
      <c r="D369" s="66"/>
      <c r="E369" s="93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  <c r="AA369" s="66"/>
      <c r="AB369" s="66"/>
      <c r="AC369" s="66"/>
      <c r="AD369" s="66"/>
      <c r="AE369" s="66"/>
      <c r="AF369" s="66"/>
      <c r="AG369" s="66"/>
      <c r="AH369" s="66"/>
      <c r="AI369" s="66"/>
    </row>
    <row r="370" spans="1:35" ht="14.25" customHeight="1" x14ac:dyDescent="0.3">
      <c r="A370" s="61"/>
      <c r="B370" s="94"/>
      <c r="C370" s="92"/>
      <c r="D370" s="66"/>
      <c r="E370" s="93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  <c r="AA370" s="66"/>
      <c r="AB370" s="66"/>
      <c r="AC370" s="66"/>
      <c r="AD370" s="66"/>
      <c r="AE370" s="66"/>
      <c r="AF370" s="66"/>
      <c r="AG370" s="66"/>
      <c r="AH370" s="66"/>
      <c r="AI370" s="66"/>
    </row>
    <row r="371" spans="1:35" ht="14.25" customHeight="1" x14ac:dyDescent="0.3">
      <c r="A371" s="61"/>
      <c r="B371" s="94"/>
      <c r="C371" s="92"/>
      <c r="D371" s="66"/>
      <c r="E371" s="93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  <c r="AA371" s="66"/>
      <c r="AB371" s="66"/>
      <c r="AC371" s="66"/>
      <c r="AD371" s="66"/>
      <c r="AE371" s="66"/>
      <c r="AF371" s="66"/>
      <c r="AG371" s="66"/>
      <c r="AH371" s="66"/>
      <c r="AI371" s="66"/>
    </row>
    <row r="372" spans="1:35" ht="14.25" customHeight="1" x14ac:dyDescent="0.3">
      <c r="A372" s="61"/>
      <c r="B372" s="94"/>
      <c r="C372" s="92"/>
      <c r="D372" s="66"/>
      <c r="E372" s="93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  <c r="AB372" s="66"/>
      <c r="AC372" s="66"/>
      <c r="AD372" s="66"/>
      <c r="AE372" s="66"/>
      <c r="AF372" s="66"/>
      <c r="AG372" s="66"/>
      <c r="AH372" s="66"/>
      <c r="AI372" s="66"/>
    </row>
    <row r="373" spans="1:35" ht="14.25" customHeight="1" x14ac:dyDescent="0.3">
      <c r="A373" s="61"/>
      <c r="B373" s="94"/>
      <c r="C373" s="92"/>
      <c r="D373" s="66"/>
      <c r="E373" s="93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6"/>
      <c r="AB373" s="66"/>
      <c r="AC373" s="66"/>
      <c r="AD373" s="66"/>
      <c r="AE373" s="66"/>
      <c r="AF373" s="66"/>
      <c r="AG373" s="66"/>
      <c r="AH373" s="66"/>
      <c r="AI373" s="66"/>
    </row>
    <row r="374" spans="1:35" ht="14.25" customHeight="1" x14ac:dyDescent="0.3">
      <c r="A374" s="61"/>
      <c r="B374" s="94"/>
      <c r="C374" s="92"/>
      <c r="D374" s="66"/>
      <c r="E374" s="93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  <c r="AA374" s="66"/>
      <c r="AB374" s="66"/>
      <c r="AC374" s="66"/>
      <c r="AD374" s="66"/>
      <c r="AE374" s="66"/>
      <c r="AF374" s="66"/>
      <c r="AG374" s="66"/>
      <c r="AH374" s="66"/>
      <c r="AI374" s="66"/>
    </row>
    <row r="375" spans="1:35" ht="14.25" customHeight="1" x14ac:dyDescent="0.3">
      <c r="A375" s="61"/>
      <c r="B375" s="94"/>
      <c r="C375" s="92"/>
      <c r="D375" s="66"/>
      <c r="E375" s="93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  <c r="AB375" s="66"/>
      <c r="AC375" s="66"/>
      <c r="AD375" s="66"/>
      <c r="AE375" s="66"/>
      <c r="AF375" s="66"/>
      <c r="AG375" s="66"/>
      <c r="AH375" s="66"/>
      <c r="AI375" s="66"/>
    </row>
    <row r="376" spans="1:35" ht="14.25" customHeight="1" x14ac:dyDescent="0.3">
      <c r="A376" s="61"/>
      <c r="B376" s="94"/>
      <c r="C376" s="92"/>
      <c r="D376" s="66"/>
      <c r="E376" s="93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66"/>
    </row>
    <row r="377" spans="1:35" ht="14.25" customHeight="1" x14ac:dyDescent="0.3">
      <c r="A377" s="61"/>
      <c r="B377" s="94"/>
      <c r="C377" s="92"/>
      <c r="D377" s="66"/>
      <c r="E377" s="93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  <c r="AB377" s="66"/>
      <c r="AC377" s="66"/>
      <c r="AD377" s="66"/>
      <c r="AE377" s="66"/>
      <c r="AF377" s="66"/>
      <c r="AG377" s="66"/>
      <c r="AH377" s="66"/>
      <c r="AI377" s="66"/>
    </row>
    <row r="378" spans="1:35" ht="14.25" customHeight="1" x14ac:dyDescent="0.3">
      <c r="A378" s="61"/>
      <c r="B378" s="94"/>
      <c r="C378" s="92"/>
      <c r="D378" s="66"/>
      <c r="E378" s="93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  <c r="AA378" s="66"/>
      <c r="AB378" s="66"/>
      <c r="AC378" s="66"/>
      <c r="AD378" s="66"/>
      <c r="AE378" s="66"/>
      <c r="AF378" s="66"/>
      <c r="AG378" s="66"/>
      <c r="AH378" s="66"/>
      <c r="AI378" s="66"/>
    </row>
    <row r="379" spans="1:35" ht="14.25" customHeight="1" x14ac:dyDescent="0.3">
      <c r="A379" s="61"/>
      <c r="B379" s="94"/>
      <c r="C379" s="92"/>
      <c r="D379" s="66"/>
      <c r="E379" s="93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6"/>
      <c r="AB379" s="66"/>
      <c r="AC379" s="66"/>
      <c r="AD379" s="66"/>
      <c r="AE379" s="66"/>
      <c r="AF379" s="66"/>
      <c r="AG379" s="66"/>
      <c r="AH379" s="66"/>
      <c r="AI379" s="66"/>
    </row>
    <row r="380" spans="1:35" ht="14.25" customHeight="1" x14ac:dyDescent="0.3">
      <c r="A380" s="61"/>
      <c r="B380" s="94"/>
      <c r="C380" s="92"/>
      <c r="D380" s="66"/>
      <c r="E380" s="93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  <c r="AA380" s="66"/>
      <c r="AB380" s="66"/>
      <c r="AC380" s="66"/>
      <c r="AD380" s="66"/>
      <c r="AE380" s="66"/>
      <c r="AF380" s="66"/>
      <c r="AG380" s="66"/>
      <c r="AH380" s="66"/>
      <c r="AI380" s="66"/>
    </row>
    <row r="381" spans="1:35" ht="14.25" customHeight="1" x14ac:dyDescent="0.3">
      <c r="A381" s="61"/>
      <c r="B381" s="94"/>
      <c r="C381" s="92"/>
      <c r="D381" s="66"/>
      <c r="E381" s="93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  <c r="AB381" s="66"/>
      <c r="AC381" s="66"/>
      <c r="AD381" s="66"/>
      <c r="AE381" s="66"/>
      <c r="AF381" s="66"/>
      <c r="AG381" s="66"/>
      <c r="AH381" s="66"/>
      <c r="AI381" s="66"/>
    </row>
    <row r="382" spans="1:35" ht="14.25" customHeight="1" x14ac:dyDescent="0.3">
      <c r="A382" s="61"/>
      <c r="B382" s="94"/>
      <c r="C382" s="92"/>
      <c r="D382" s="66"/>
      <c r="E382" s="93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  <c r="AA382" s="66"/>
      <c r="AB382" s="66"/>
      <c r="AC382" s="66"/>
      <c r="AD382" s="66"/>
      <c r="AE382" s="66"/>
      <c r="AF382" s="66"/>
      <c r="AG382" s="66"/>
      <c r="AH382" s="66"/>
      <c r="AI382" s="66"/>
    </row>
    <row r="383" spans="1:35" ht="14.25" customHeight="1" x14ac:dyDescent="0.3">
      <c r="A383" s="61"/>
      <c r="B383" s="94"/>
      <c r="C383" s="92"/>
      <c r="D383" s="66"/>
      <c r="E383" s="93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  <c r="AA383" s="66"/>
      <c r="AB383" s="66"/>
      <c r="AC383" s="66"/>
      <c r="AD383" s="66"/>
      <c r="AE383" s="66"/>
      <c r="AF383" s="66"/>
      <c r="AG383" s="66"/>
      <c r="AH383" s="66"/>
      <c r="AI383" s="66"/>
    </row>
    <row r="384" spans="1:35" ht="14.25" customHeight="1" x14ac:dyDescent="0.3">
      <c r="A384" s="61"/>
      <c r="B384" s="94"/>
      <c r="C384" s="92"/>
      <c r="D384" s="66"/>
      <c r="E384" s="93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  <c r="AA384" s="66"/>
      <c r="AB384" s="66"/>
      <c r="AC384" s="66"/>
      <c r="AD384" s="66"/>
      <c r="AE384" s="66"/>
      <c r="AF384" s="66"/>
      <c r="AG384" s="66"/>
      <c r="AH384" s="66"/>
      <c r="AI384" s="66"/>
    </row>
    <row r="385" spans="1:35" ht="14.25" customHeight="1" x14ac:dyDescent="0.3">
      <c r="A385" s="61"/>
      <c r="B385" s="94"/>
      <c r="C385" s="92"/>
      <c r="D385" s="66"/>
      <c r="E385" s="93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6"/>
      <c r="AB385" s="66"/>
      <c r="AC385" s="66"/>
      <c r="AD385" s="66"/>
      <c r="AE385" s="66"/>
      <c r="AF385" s="66"/>
      <c r="AG385" s="66"/>
      <c r="AH385" s="66"/>
      <c r="AI385" s="66"/>
    </row>
    <row r="386" spans="1:35" ht="14.25" customHeight="1" x14ac:dyDescent="0.3">
      <c r="A386" s="61"/>
      <c r="B386" s="94"/>
      <c r="C386" s="92"/>
      <c r="D386" s="66"/>
      <c r="E386" s="93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  <c r="AB386" s="66"/>
      <c r="AC386" s="66"/>
      <c r="AD386" s="66"/>
      <c r="AE386" s="66"/>
      <c r="AF386" s="66"/>
      <c r="AG386" s="66"/>
      <c r="AH386" s="66"/>
      <c r="AI386" s="66"/>
    </row>
    <row r="387" spans="1:35" ht="14.25" customHeight="1" x14ac:dyDescent="0.3">
      <c r="A387" s="61"/>
      <c r="B387" s="94"/>
      <c r="C387" s="92"/>
      <c r="D387" s="66"/>
      <c r="E387" s="93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  <c r="AB387" s="66"/>
      <c r="AC387" s="66"/>
      <c r="AD387" s="66"/>
      <c r="AE387" s="66"/>
      <c r="AF387" s="66"/>
      <c r="AG387" s="66"/>
      <c r="AH387" s="66"/>
      <c r="AI387" s="66"/>
    </row>
    <row r="388" spans="1:35" ht="14.25" customHeight="1" x14ac:dyDescent="0.3">
      <c r="A388" s="61"/>
      <c r="B388" s="94"/>
      <c r="C388" s="92"/>
      <c r="D388" s="66"/>
      <c r="E388" s="93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  <c r="AA388" s="66"/>
      <c r="AB388" s="66"/>
      <c r="AC388" s="66"/>
      <c r="AD388" s="66"/>
      <c r="AE388" s="66"/>
      <c r="AF388" s="66"/>
      <c r="AG388" s="66"/>
      <c r="AH388" s="66"/>
      <c r="AI388" s="66"/>
    </row>
    <row r="389" spans="1:35" ht="14.25" customHeight="1" x14ac:dyDescent="0.3">
      <c r="A389" s="61"/>
      <c r="B389" s="94"/>
      <c r="C389" s="92"/>
      <c r="D389" s="66"/>
      <c r="E389" s="93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  <c r="AA389" s="66"/>
      <c r="AB389" s="66"/>
      <c r="AC389" s="66"/>
      <c r="AD389" s="66"/>
      <c r="AE389" s="66"/>
      <c r="AF389" s="66"/>
      <c r="AG389" s="66"/>
      <c r="AH389" s="66"/>
      <c r="AI389" s="66"/>
    </row>
    <row r="390" spans="1:35" ht="14.25" customHeight="1" x14ac:dyDescent="0.3">
      <c r="A390" s="61"/>
      <c r="B390" s="94"/>
      <c r="C390" s="92"/>
      <c r="D390" s="66"/>
      <c r="E390" s="93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  <c r="AA390" s="66"/>
      <c r="AB390" s="66"/>
      <c r="AC390" s="66"/>
      <c r="AD390" s="66"/>
      <c r="AE390" s="66"/>
      <c r="AF390" s="66"/>
      <c r="AG390" s="66"/>
      <c r="AH390" s="66"/>
      <c r="AI390" s="66"/>
    </row>
    <row r="391" spans="1:35" ht="14.25" customHeight="1" x14ac:dyDescent="0.3">
      <c r="A391" s="61"/>
      <c r="B391" s="94"/>
      <c r="C391" s="92"/>
      <c r="D391" s="66"/>
      <c r="E391" s="93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  <c r="AA391" s="66"/>
      <c r="AB391" s="66"/>
      <c r="AC391" s="66"/>
      <c r="AD391" s="66"/>
      <c r="AE391" s="66"/>
      <c r="AF391" s="66"/>
      <c r="AG391" s="66"/>
      <c r="AH391" s="66"/>
      <c r="AI391" s="66"/>
    </row>
    <row r="392" spans="1:35" ht="14.25" customHeight="1" x14ac:dyDescent="0.3">
      <c r="A392" s="61"/>
      <c r="B392" s="94"/>
      <c r="C392" s="92"/>
      <c r="D392" s="66"/>
      <c r="E392" s="93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  <c r="AA392" s="66"/>
      <c r="AB392" s="66"/>
      <c r="AC392" s="66"/>
      <c r="AD392" s="66"/>
      <c r="AE392" s="66"/>
      <c r="AF392" s="66"/>
      <c r="AG392" s="66"/>
      <c r="AH392" s="66"/>
      <c r="AI392" s="66"/>
    </row>
    <row r="393" spans="1:35" ht="14.25" customHeight="1" x14ac:dyDescent="0.3">
      <c r="A393" s="61"/>
      <c r="B393" s="94"/>
      <c r="C393" s="92"/>
      <c r="D393" s="66"/>
      <c r="E393" s="93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  <c r="AA393" s="66"/>
      <c r="AB393" s="66"/>
      <c r="AC393" s="66"/>
      <c r="AD393" s="66"/>
      <c r="AE393" s="66"/>
      <c r="AF393" s="66"/>
      <c r="AG393" s="66"/>
      <c r="AH393" s="66"/>
      <c r="AI393" s="66"/>
    </row>
    <row r="394" spans="1:35" ht="14.25" customHeight="1" x14ac:dyDescent="0.3">
      <c r="A394" s="61"/>
      <c r="B394" s="94"/>
      <c r="C394" s="92"/>
      <c r="D394" s="66"/>
      <c r="E394" s="93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  <c r="AA394" s="66"/>
      <c r="AB394" s="66"/>
      <c r="AC394" s="66"/>
      <c r="AD394" s="66"/>
      <c r="AE394" s="66"/>
      <c r="AF394" s="66"/>
      <c r="AG394" s="66"/>
      <c r="AH394" s="66"/>
      <c r="AI394" s="66"/>
    </row>
    <row r="395" spans="1:35" ht="14.25" customHeight="1" x14ac:dyDescent="0.3">
      <c r="A395" s="61"/>
      <c r="B395" s="94"/>
      <c r="C395" s="92"/>
      <c r="D395" s="66"/>
      <c r="E395" s="93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  <c r="AA395" s="66"/>
      <c r="AB395" s="66"/>
      <c r="AC395" s="66"/>
      <c r="AD395" s="66"/>
      <c r="AE395" s="66"/>
      <c r="AF395" s="66"/>
      <c r="AG395" s="66"/>
      <c r="AH395" s="66"/>
      <c r="AI395" s="66"/>
    </row>
    <row r="396" spans="1:35" ht="14.25" customHeight="1" x14ac:dyDescent="0.3">
      <c r="A396" s="61"/>
      <c r="B396" s="94"/>
      <c r="C396" s="92"/>
      <c r="D396" s="66"/>
      <c r="E396" s="93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  <c r="AA396" s="66"/>
      <c r="AB396" s="66"/>
      <c r="AC396" s="66"/>
      <c r="AD396" s="66"/>
      <c r="AE396" s="66"/>
      <c r="AF396" s="66"/>
      <c r="AG396" s="66"/>
      <c r="AH396" s="66"/>
      <c r="AI396" s="66"/>
    </row>
    <row r="397" spans="1:35" ht="14.25" customHeight="1" x14ac:dyDescent="0.3">
      <c r="A397" s="61"/>
      <c r="B397" s="94"/>
      <c r="C397" s="92"/>
      <c r="D397" s="66"/>
      <c r="E397" s="93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  <c r="AA397" s="66"/>
      <c r="AB397" s="66"/>
      <c r="AC397" s="66"/>
      <c r="AD397" s="66"/>
      <c r="AE397" s="66"/>
      <c r="AF397" s="66"/>
      <c r="AG397" s="66"/>
      <c r="AH397" s="66"/>
      <c r="AI397" s="66"/>
    </row>
    <row r="398" spans="1:35" ht="14.25" customHeight="1" x14ac:dyDescent="0.3">
      <c r="A398" s="61"/>
      <c r="B398" s="94"/>
      <c r="C398" s="92"/>
      <c r="D398" s="66"/>
      <c r="E398" s="93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  <c r="AA398" s="66"/>
      <c r="AB398" s="66"/>
      <c r="AC398" s="66"/>
      <c r="AD398" s="66"/>
      <c r="AE398" s="66"/>
      <c r="AF398" s="66"/>
      <c r="AG398" s="66"/>
      <c r="AH398" s="66"/>
      <c r="AI398" s="66"/>
    </row>
    <row r="399" spans="1:35" ht="14.25" customHeight="1" x14ac:dyDescent="0.3">
      <c r="A399" s="61"/>
      <c r="B399" s="94"/>
      <c r="C399" s="92"/>
      <c r="D399" s="66"/>
      <c r="E399" s="93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  <c r="AA399" s="66"/>
      <c r="AB399" s="66"/>
      <c r="AC399" s="66"/>
      <c r="AD399" s="66"/>
      <c r="AE399" s="66"/>
      <c r="AF399" s="66"/>
      <c r="AG399" s="66"/>
      <c r="AH399" s="66"/>
      <c r="AI399" s="66"/>
    </row>
    <row r="400" spans="1:35" ht="14.25" customHeight="1" x14ac:dyDescent="0.3">
      <c r="A400" s="61"/>
      <c r="B400" s="94"/>
      <c r="C400" s="92"/>
      <c r="D400" s="66"/>
      <c r="E400" s="93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  <c r="AA400" s="66"/>
      <c r="AB400" s="66"/>
      <c r="AC400" s="66"/>
      <c r="AD400" s="66"/>
      <c r="AE400" s="66"/>
      <c r="AF400" s="66"/>
      <c r="AG400" s="66"/>
      <c r="AH400" s="66"/>
      <c r="AI400" s="66"/>
    </row>
    <row r="401" spans="1:35" ht="14.25" customHeight="1" x14ac:dyDescent="0.3">
      <c r="A401" s="61"/>
      <c r="B401" s="94"/>
      <c r="C401" s="92"/>
      <c r="D401" s="66"/>
      <c r="E401" s="93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  <c r="AA401" s="66"/>
      <c r="AB401" s="66"/>
      <c r="AC401" s="66"/>
      <c r="AD401" s="66"/>
      <c r="AE401" s="66"/>
      <c r="AF401" s="66"/>
      <c r="AG401" s="66"/>
      <c r="AH401" s="66"/>
      <c r="AI401" s="66"/>
    </row>
    <row r="402" spans="1:35" ht="14.25" customHeight="1" x14ac:dyDescent="0.3">
      <c r="A402" s="61"/>
      <c r="B402" s="94"/>
      <c r="C402" s="92"/>
      <c r="D402" s="66"/>
      <c r="E402" s="93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  <c r="AA402" s="66"/>
      <c r="AB402" s="66"/>
      <c r="AC402" s="66"/>
      <c r="AD402" s="66"/>
      <c r="AE402" s="66"/>
      <c r="AF402" s="66"/>
      <c r="AG402" s="66"/>
      <c r="AH402" s="66"/>
      <c r="AI402" s="66"/>
    </row>
    <row r="403" spans="1:35" ht="14.25" customHeight="1" x14ac:dyDescent="0.3">
      <c r="A403" s="61"/>
      <c r="B403" s="94"/>
      <c r="C403" s="92"/>
      <c r="D403" s="66"/>
      <c r="E403" s="93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  <c r="AA403" s="66"/>
      <c r="AB403" s="66"/>
      <c r="AC403" s="66"/>
      <c r="AD403" s="66"/>
      <c r="AE403" s="66"/>
      <c r="AF403" s="66"/>
      <c r="AG403" s="66"/>
      <c r="AH403" s="66"/>
      <c r="AI403" s="66"/>
    </row>
    <row r="404" spans="1:35" ht="14.25" customHeight="1" x14ac:dyDescent="0.3">
      <c r="A404" s="61"/>
      <c r="B404" s="94"/>
      <c r="C404" s="92"/>
      <c r="D404" s="66"/>
      <c r="E404" s="93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  <c r="AA404" s="66"/>
      <c r="AB404" s="66"/>
      <c r="AC404" s="66"/>
      <c r="AD404" s="66"/>
      <c r="AE404" s="66"/>
      <c r="AF404" s="66"/>
      <c r="AG404" s="66"/>
      <c r="AH404" s="66"/>
      <c r="AI404" s="66"/>
    </row>
    <row r="405" spans="1:35" ht="14.25" customHeight="1" x14ac:dyDescent="0.3">
      <c r="A405" s="61"/>
      <c r="B405" s="94"/>
      <c r="C405" s="92"/>
      <c r="D405" s="66"/>
      <c r="E405" s="93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  <c r="AA405" s="66"/>
      <c r="AB405" s="66"/>
      <c r="AC405" s="66"/>
      <c r="AD405" s="66"/>
      <c r="AE405" s="66"/>
      <c r="AF405" s="66"/>
      <c r="AG405" s="66"/>
      <c r="AH405" s="66"/>
      <c r="AI405" s="66"/>
    </row>
    <row r="406" spans="1:35" ht="14.25" customHeight="1" x14ac:dyDescent="0.3">
      <c r="A406" s="61"/>
      <c r="B406" s="94"/>
      <c r="C406" s="92"/>
      <c r="D406" s="66"/>
      <c r="E406" s="93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  <c r="AB406" s="66"/>
      <c r="AC406" s="66"/>
      <c r="AD406" s="66"/>
      <c r="AE406" s="66"/>
      <c r="AF406" s="66"/>
      <c r="AG406" s="66"/>
      <c r="AH406" s="66"/>
      <c r="AI406" s="66"/>
    </row>
    <row r="407" spans="1:35" ht="14.25" customHeight="1" x14ac:dyDescent="0.3">
      <c r="A407" s="61"/>
      <c r="B407" s="94"/>
      <c r="C407" s="92"/>
      <c r="D407" s="66"/>
      <c r="E407" s="93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  <c r="AB407" s="66"/>
      <c r="AC407" s="66"/>
      <c r="AD407" s="66"/>
      <c r="AE407" s="66"/>
      <c r="AF407" s="66"/>
      <c r="AG407" s="66"/>
      <c r="AH407" s="66"/>
      <c r="AI407" s="66"/>
    </row>
    <row r="408" spans="1:35" ht="14.25" customHeight="1" x14ac:dyDescent="0.3">
      <c r="A408" s="61"/>
      <c r="B408" s="94"/>
      <c r="C408" s="92"/>
      <c r="D408" s="66"/>
      <c r="E408" s="93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  <c r="AA408" s="66"/>
      <c r="AB408" s="66"/>
      <c r="AC408" s="66"/>
      <c r="AD408" s="66"/>
      <c r="AE408" s="66"/>
      <c r="AF408" s="66"/>
      <c r="AG408" s="66"/>
      <c r="AH408" s="66"/>
      <c r="AI408" s="66"/>
    </row>
    <row r="409" spans="1:35" ht="14.25" customHeight="1" x14ac:dyDescent="0.3">
      <c r="A409" s="61"/>
      <c r="B409" s="94"/>
      <c r="C409" s="92"/>
      <c r="D409" s="66"/>
      <c r="E409" s="93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  <c r="AA409" s="66"/>
      <c r="AB409" s="66"/>
      <c r="AC409" s="66"/>
      <c r="AD409" s="66"/>
      <c r="AE409" s="66"/>
      <c r="AF409" s="66"/>
      <c r="AG409" s="66"/>
      <c r="AH409" s="66"/>
      <c r="AI409" s="66"/>
    </row>
    <row r="410" spans="1:35" ht="14.25" customHeight="1" x14ac:dyDescent="0.3">
      <c r="A410" s="61"/>
      <c r="B410" s="94"/>
      <c r="C410" s="92"/>
      <c r="D410" s="66"/>
      <c r="E410" s="93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  <c r="AA410" s="66"/>
      <c r="AB410" s="66"/>
      <c r="AC410" s="66"/>
      <c r="AD410" s="66"/>
      <c r="AE410" s="66"/>
      <c r="AF410" s="66"/>
      <c r="AG410" s="66"/>
      <c r="AH410" s="66"/>
      <c r="AI410" s="66"/>
    </row>
    <row r="411" spans="1:35" ht="14.25" customHeight="1" x14ac:dyDescent="0.3">
      <c r="A411" s="61"/>
      <c r="B411" s="94"/>
      <c r="C411" s="92"/>
      <c r="D411" s="66"/>
      <c r="E411" s="93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  <c r="AA411" s="66"/>
      <c r="AB411" s="66"/>
      <c r="AC411" s="66"/>
      <c r="AD411" s="66"/>
      <c r="AE411" s="66"/>
      <c r="AF411" s="66"/>
      <c r="AG411" s="66"/>
      <c r="AH411" s="66"/>
      <c r="AI411" s="66"/>
    </row>
    <row r="412" spans="1:35" ht="14.25" customHeight="1" x14ac:dyDescent="0.3">
      <c r="A412" s="61"/>
      <c r="B412" s="94"/>
      <c r="C412" s="92"/>
      <c r="D412" s="66"/>
      <c r="E412" s="93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  <c r="AA412" s="66"/>
      <c r="AB412" s="66"/>
      <c r="AC412" s="66"/>
      <c r="AD412" s="66"/>
      <c r="AE412" s="66"/>
      <c r="AF412" s="66"/>
      <c r="AG412" s="66"/>
      <c r="AH412" s="66"/>
      <c r="AI412" s="66"/>
    </row>
    <row r="413" spans="1:35" ht="14.25" customHeight="1" x14ac:dyDescent="0.3">
      <c r="A413" s="61"/>
      <c r="B413" s="94"/>
      <c r="C413" s="92"/>
      <c r="D413" s="66"/>
      <c r="E413" s="93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  <c r="AA413" s="66"/>
      <c r="AB413" s="66"/>
      <c r="AC413" s="66"/>
      <c r="AD413" s="66"/>
      <c r="AE413" s="66"/>
      <c r="AF413" s="66"/>
      <c r="AG413" s="66"/>
      <c r="AH413" s="66"/>
      <c r="AI413" s="66"/>
    </row>
    <row r="414" spans="1:35" ht="14.25" customHeight="1" x14ac:dyDescent="0.3">
      <c r="A414" s="61"/>
      <c r="B414" s="94"/>
      <c r="C414" s="92"/>
      <c r="D414" s="66"/>
      <c r="E414" s="93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  <c r="AA414" s="66"/>
      <c r="AB414" s="66"/>
      <c r="AC414" s="66"/>
      <c r="AD414" s="66"/>
      <c r="AE414" s="66"/>
      <c r="AF414" s="66"/>
      <c r="AG414" s="66"/>
      <c r="AH414" s="66"/>
      <c r="AI414" s="66"/>
    </row>
    <row r="415" spans="1:35" ht="14.25" customHeight="1" x14ac:dyDescent="0.3">
      <c r="A415" s="61"/>
      <c r="B415" s="94"/>
      <c r="C415" s="92"/>
      <c r="D415" s="66"/>
      <c r="E415" s="93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  <c r="AA415" s="66"/>
      <c r="AB415" s="66"/>
      <c r="AC415" s="66"/>
      <c r="AD415" s="66"/>
      <c r="AE415" s="66"/>
      <c r="AF415" s="66"/>
      <c r="AG415" s="66"/>
      <c r="AH415" s="66"/>
      <c r="AI415" s="66"/>
    </row>
    <row r="416" spans="1:35" ht="14.25" customHeight="1" x14ac:dyDescent="0.3">
      <c r="A416" s="61"/>
      <c r="B416" s="94"/>
      <c r="C416" s="92"/>
      <c r="D416" s="66"/>
      <c r="E416" s="93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  <c r="AA416" s="66"/>
      <c r="AB416" s="66"/>
      <c r="AC416" s="66"/>
      <c r="AD416" s="66"/>
      <c r="AE416" s="66"/>
      <c r="AF416" s="66"/>
      <c r="AG416" s="66"/>
      <c r="AH416" s="66"/>
      <c r="AI416" s="66"/>
    </row>
    <row r="417" spans="1:35" ht="14.25" customHeight="1" x14ac:dyDescent="0.3">
      <c r="A417" s="61"/>
      <c r="B417" s="94"/>
      <c r="C417" s="92"/>
      <c r="D417" s="66"/>
      <c r="E417" s="93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  <c r="AA417" s="66"/>
      <c r="AB417" s="66"/>
      <c r="AC417" s="66"/>
      <c r="AD417" s="66"/>
      <c r="AE417" s="66"/>
      <c r="AF417" s="66"/>
      <c r="AG417" s="66"/>
      <c r="AH417" s="66"/>
      <c r="AI417" s="66"/>
    </row>
    <row r="418" spans="1:35" ht="14.25" customHeight="1" x14ac:dyDescent="0.3">
      <c r="A418" s="61"/>
      <c r="B418" s="94"/>
      <c r="C418" s="92"/>
      <c r="D418" s="66"/>
      <c r="E418" s="93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  <c r="AA418" s="66"/>
      <c r="AB418" s="66"/>
      <c r="AC418" s="66"/>
      <c r="AD418" s="66"/>
      <c r="AE418" s="66"/>
      <c r="AF418" s="66"/>
      <c r="AG418" s="66"/>
      <c r="AH418" s="66"/>
      <c r="AI418" s="66"/>
    </row>
    <row r="419" spans="1:35" ht="14.25" customHeight="1" x14ac:dyDescent="0.3">
      <c r="A419" s="61"/>
      <c r="B419" s="94"/>
      <c r="C419" s="92"/>
      <c r="D419" s="66"/>
      <c r="E419" s="93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  <c r="AA419" s="66"/>
      <c r="AB419" s="66"/>
      <c r="AC419" s="66"/>
      <c r="AD419" s="66"/>
      <c r="AE419" s="66"/>
      <c r="AF419" s="66"/>
      <c r="AG419" s="66"/>
      <c r="AH419" s="66"/>
      <c r="AI419" s="66"/>
    </row>
    <row r="420" spans="1:35" ht="14.25" customHeight="1" x14ac:dyDescent="0.3">
      <c r="A420" s="61"/>
      <c r="B420" s="94"/>
      <c r="C420" s="92"/>
      <c r="D420" s="66"/>
      <c r="E420" s="93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  <c r="AA420" s="66"/>
      <c r="AB420" s="66"/>
      <c r="AC420" s="66"/>
      <c r="AD420" s="66"/>
      <c r="AE420" s="66"/>
      <c r="AF420" s="66"/>
      <c r="AG420" s="66"/>
      <c r="AH420" s="66"/>
      <c r="AI420" s="66"/>
    </row>
    <row r="421" spans="1:35" ht="14.25" customHeight="1" x14ac:dyDescent="0.3">
      <c r="A421" s="61"/>
      <c r="B421" s="94"/>
      <c r="C421" s="92"/>
      <c r="D421" s="66"/>
      <c r="E421" s="93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  <c r="AA421" s="66"/>
      <c r="AB421" s="66"/>
      <c r="AC421" s="66"/>
      <c r="AD421" s="66"/>
      <c r="AE421" s="66"/>
      <c r="AF421" s="66"/>
      <c r="AG421" s="66"/>
      <c r="AH421" s="66"/>
      <c r="AI421" s="66"/>
    </row>
    <row r="422" spans="1:35" ht="14.25" customHeight="1" x14ac:dyDescent="0.3">
      <c r="A422" s="61"/>
      <c r="B422" s="94"/>
      <c r="C422" s="92"/>
      <c r="D422" s="66"/>
      <c r="E422" s="93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  <c r="AB422" s="66"/>
      <c r="AC422" s="66"/>
      <c r="AD422" s="66"/>
      <c r="AE422" s="66"/>
      <c r="AF422" s="66"/>
      <c r="AG422" s="66"/>
      <c r="AH422" s="66"/>
      <c r="AI422" s="66"/>
    </row>
    <row r="423" spans="1:35" ht="14.25" customHeight="1" x14ac:dyDescent="0.3">
      <c r="A423" s="61"/>
      <c r="B423" s="94"/>
      <c r="C423" s="92"/>
      <c r="D423" s="66"/>
      <c r="E423" s="93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  <c r="AA423" s="66"/>
      <c r="AB423" s="66"/>
      <c r="AC423" s="66"/>
      <c r="AD423" s="66"/>
      <c r="AE423" s="66"/>
      <c r="AF423" s="66"/>
      <c r="AG423" s="66"/>
      <c r="AH423" s="66"/>
      <c r="AI423" s="66"/>
    </row>
    <row r="424" spans="1:35" ht="14.25" customHeight="1" x14ac:dyDescent="0.3">
      <c r="A424" s="61"/>
      <c r="B424" s="94"/>
      <c r="C424" s="92"/>
      <c r="D424" s="66"/>
      <c r="E424" s="93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  <c r="AA424" s="66"/>
      <c r="AB424" s="66"/>
      <c r="AC424" s="66"/>
      <c r="AD424" s="66"/>
      <c r="AE424" s="66"/>
      <c r="AF424" s="66"/>
      <c r="AG424" s="66"/>
      <c r="AH424" s="66"/>
      <c r="AI424" s="66"/>
    </row>
    <row r="425" spans="1:35" ht="14.25" customHeight="1" x14ac:dyDescent="0.3">
      <c r="A425" s="61"/>
      <c r="B425" s="94"/>
      <c r="C425" s="92"/>
      <c r="D425" s="66"/>
      <c r="E425" s="93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  <c r="AA425" s="66"/>
      <c r="AB425" s="66"/>
      <c r="AC425" s="66"/>
      <c r="AD425" s="66"/>
      <c r="AE425" s="66"/>
      <c r="AF425" s="66"/>
      <c r="AG425" s="66"/>
      <c r="AH425" s="66"/>
      <c r="AI425" s="66"/>
    </row>
    <row r="426" spans="1:35" ht="14.25" customHeight="1" x14ac:dyDescent="0.3">
      <c r="A426" s="61"/>
      <c r="B426" s="94"/>
      <c r="C426" s="92"/>
      <c r="D426" s="66"/>
      <c r="E426" s="93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  <c r="AB426" s="66"/>
      <c r="AC426" s="66"/>
      <c r="AD426" s="66"/>
      <c r="AE426" s="66"/>
      <c r="AF426" s="66"/>
      <c r="AG426" s="66"/>
      <c r="AH426" s="66"/>
      <c r="AI426" s="66"/>
    </row>
    <row r="427" spans="1:35" ht="14.25" customHeight="1" x14ac:dyDescent="0.3">
      <c r="A427" s="61"/>
      <c r="B427" s="94"/>
      <c r="C427" s="92"/>
      <c r="D427" s="66"/>
      <c r="E427" s="93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  <c r="AB427" s="66"/>
      <c r="AC427" s="66"/>
      <c r="AD427" s="66"/>
      <c r="AE427" s="66"/>
      <c r="AF427" s="66"/>
      <c r="AG427" s="66"/>
      <c r="AH427" s="66"/>
      <c r="AI427" s="66"/>
    </row>
    <row r="428" spans="1:35" ht="14.25" customHeight="1" x14ac:dyDescent="0.3">
      <c r="A428" s="61"/>
      <c r="B428" s="94"/>
      <c r="C428" s="92"/>
      <c r="D428" s="66"/>
      <c r="E428" s="93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  <c r="AA428" s="66"/>
      <c r="AB428" s="66"/>
      <c r="AC428" s="66"/>
      <c r="AD428" s="66"/>
      <c r="AE428" s="66"/>
      <c r="AF428" s="66"/>
      <c r="AG428" s="66"/>
      <c r="AH428" s="66"/>
      <c r="AI428" s="66"/>
    </row>
    <row r="429" spans="1:35" ht="14.25" customHeight="1" x14ac:dyDescent="0.3">
      <c r="A429" s="61"/>
      <c r="B429" s="94"/>
      <c r="C429" s="92"/>
      <c r="D429" s="66"/>
      <c r="E429" s="93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  <c r="AA429" s="66"/>
      <c r="AB429" s="66"/>
      <c r="AC429" s="66"/>
      <c r="AD429" s="66"/>
      <c r="AE429" s="66"/>
      <c r="AF429" s="66"/>
      <c r="AG429" s="66"/>
      <c r="AH429" s="66"/>
      <c r="AI429" s="66"/>
    </row>
    <row r="430" spans="1:35" ht="14.25" customHeight="1" x14ac:dyDescent="0.3">
      <c r="A430" s="61"/>
      <c r="B430" s="94"/>
      <c r="C430" s="92"/>
      <c r="D430" s="66"/>
      <c r="E430" s="93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  <c r="AA430" s="66"/>
      <c r="AB430" s="66"/>
      <c r="AC430" s="66"/>
      <c r="AD430" s="66"/>
      <c r="AE430" s="66"/>
      <c r="AF430" s="66"/>
      <c r="AG430" s="66"/>
      <c r="AH430" s="66"/>
      <c r="AI430" s="66"/>
    </row>
    <row r="431" spans="1:35" ht="14.25" customHeight="1" x14ac:dyDescent="0.3">
      <c r="A431" s="61"/>
      <c r="B431" s="94"/>
      <c r="C431" s="92"/>
      <c r="D431" s="66"/>
      <c r="E431" s="93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  <c r="AA431" s="66"/>
      <c r="AB431" s="66"/>
      <c r="AC431" s="66"/>
      <c r="AD431" s="66"/>
      <c r="AE431" s="66"/>
      <c r="AF431" s="66"/>
      <c r="AG431" s="66"/>
      <c r="AH431" s="66"/>
      <c r="AI431" s="66"/>
    </row>
    <row r="432" spans="1:35" ht="14.25" customHeight="1" x14ac:dyDescent="0.3">
      <c r="A432" s="61"/>
      <c r="B432" s="94"/>
      <c r="C432" s="92"/>
      <c r="D432" s="66"/>
      <c r="E432" s="93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  <c r="AB432" s="66"/>
      <c r="AC432" s="66"/>
      <c r="AD432" s="66"/>
      <c r="AE432" s="66"/>
      <c r="AF432" s="66"/>
      <c r="AG432" s="66"/>
      <c r="AH432" s="66"/>
      <c r="AI432" s="66"/>
    </row>
    <row r="433" spans="1:35" ht="14.25" customHeight="1" x14ac:dyDescent="0.3">
      <c r="A433" s="61"/>
      <c r="B433" s="94"/>
      <c r="C433" s="92"/>
      <c r="D433" s="66"/>
      <c r="E433" s="93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  <c r="AB433" s="66"/>
      <c r="AC433" s="66"/>
      <c r="AD433" s="66"/>
      <c r="AE433" s="66"/>
      <c r="AF433" s="66"/>
      <c r="AG433" s="66"/>
      <c r="AH433" s="66"/>
      <c r="AI433" s="66"/>
    </row>
    <row r="434" spans="1:35" ht="14.25" customHeight="1" x14ac:dyDescent="0.3">
      <c r="A434" s="61"/>
      <c r="B434" s="94"/>
      <c r="C434" s="92"/>
      <c r="D434" s="66"/>
      <c r="E434" s="93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  <c r="AB434" s="66"/>
      <c r="AC434" s="66"/>
      <c r="AD434" s="66"/>
      <c r="AE434" s="66"/>
      <c r="AF434" s="66"/>
      <c r="AG434" s="66"/>
      <c r="AH434" s="66"/>
      <c r="AI434" s="66"/>
    </row>
    <row r="435" spans="1:35" ht="14.25" customHeight="1" x14ac:dyDescent="0.3">
      <c r="A435" s="61"/>
      <c r="B435" s="94"/>
      <c r="C435" s="92"/>
      <c r="D435" s="66"/>
      <c r="E435" s="93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  <c r="AA435" s="66"/>
      <c r="AB435" s="66"/>
      <c r="AC435" s="66"/>
      <c r="AD435" s="66"/>
      <c r="AE435" s="66"/>
      <c r="AF435" s="66"/>
      <c r="AG435" s="66"/>
      <c r="AH435" s="66"/>
      <c r="AI435" s="66"/>
    </row>
    <row r="436" spans="1:35" ht="14.25" customHeight="1" x14ac:dyDescent="0.3">
      <c r="A436" s="61"/>
      <c r="B436" s="94"/>
      <c r="C436" s="92"/>
      <c r="D436" s="66"/>
      <c r="E436" s="93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  <c r="AA436" s="66"/>
      <c r="AB436" s="66"/>
      <c r="AC436" s="66"/>
      <c r="AD436" s="66"/>
      <c r="AE436" s="66"/>
      <c r="AF436" s="66"/>
      <c r="AG436" s="66"/>
      <c r="AH436" s="66"/>
      <c r="AI436" s="66"/>
    </row>
    <row r="437" spans="1:35" ht="14.25" customHeight="1" x14ac:dyDescent="0.3">
      <c r="A437" s="61"/>
      <c r="B437" s="94"/>
      <c r="C437" s="92"/>
      <c r="D437" s="66"/>
      <c r="E437" s="93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  <c r="AA437" s="66"/>
      <c r="AB437" s="66"/>
      <c r="AC437" s="66"/>
      <c r="AD437" s="66"/>
      <c r="AE437" s="66"/>
      <c r="AF437" s="66"/>
      <c r="AG437" s="66"/>
      <c r="AH437" s="66"/>
      <c r="AI437" s="66"/>
    </row>
    <row r="438" spans="1:35" ht="14.25" customHeight="1" x14ac:dyDescent="0.3">
      <c r="A438" s="61"/>
      <c r="B438" s="94"/>
      <c r="C438" s="92"/>
      <c r="D438" s="66"/>
      <c r="E438" s="93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  <c r="AA438" s="66"/>
      <c r="AB438" s="66"/>
      <c r="AC438" s="66"/>
      <c r="AD438" s="66"/>
      <c r="AE438" s="66"/>
      <c r="AF438" s="66"/>
      <c r="AG438" s="66"/>
      <c r="AH438" s="66"/>
      <c r="AI438" s="66"/>
    </row>
    <row r="439" spans="1:35" ht="14.25" customHeight="1" x14ac:dyDescent="0.3">
      <c r="A439" s="61"/>
      <c r="B439" s="94"/>
      <c r="C439" s="92"/>
      <c r="D439" s="66"/>
      <c r="E439" s="93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  <c r="AA439" s="66"/>
      <c r="AB439" s="66"/>
      <c r="AC439" s="66"/>
      <c r="AD439" s="66"/>
      <c r="AE439" s="66"/>
      <c r="AF439" s="66"/>
      <c r="AG439" s="66"/>
      <c r="AH439" s="66"/>
      <c r="AI439" s="66"/>
    </row>
    <row r="440" spans="1:35" ht="14.25" customHeight="1" x14ac:dyDescent="0.3">
      <c r="A440" s="61"/>
      <c r="B440" s="94"/>
      <c r="C440" s="92"/>
      <c r="D440" s="66"/>
      <c r="E440" s="93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  <c r="AA440" s="66"/>
      <c r="AB440" s="66"/>
      <c r="AC440" s="66"/>
      <c r="AD440" s="66"/>
      <c r="AE440" s="66"/>
      <c r="AF440" s="66"/>
      <c r="AG440" s="66"/>
      <c r="AH440" s="66"/>
      <c r="AI440" s="66"/>
    </row>
    <row r="441" spans="1:35" ht="14.25" customHeight="1" x14ac:dyDescent="0.3">
      <c r="A441" s="61"/>
      <c r="B441" s="94"/>
      <c r="C441" s="92"/>
      <c r="D441" s="66"/>
      <c r="E441" s="93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  <c r="AB441" s="66"/>
      <c r="AC441" s="66"/>
      <c r="AD441" s="66"/>
      <c r="AE441" s="66"/>
      <c r="AF441" s="66"/>
      <c r="AG441" s="66"/>
      <c r="AH441" s="66"/>
      <c r="AI441" s="66"/>
    </row>
    <row r="442" spans="1:35" ht="14.25" customHeight="1" x14ac:dyDescent="0.3">
      <c r="A442" s="61"/>
      <c r="B442" s="94"/>
      <c r="C442" s="92"/>
      <c r="D442" s="66"/>
      <c r="E442" s="93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  <c r="AB442" s="66"/>
      <c r="AC442" s="66"/>
      <c r="AD442" s="66"/>
      <c r="AE442" s="66"/>
      <c r="AF442" s="66"/>
      <c r="AG442" s="66"/>
      <c r="AH442" s="66"/>
      <c r="AI442" s="66"/>
    </row>
    <row r="443" spans="1:35" ht="14.25" customHeight="1" x14ac:dyDescent="0.3">
      <c r="A443" s="61"/>
      <c r="B443" s="94"/>
      <c r="C443" s="92"/>
      <c r="D443" s="66"/>
      <c r="E443" s="93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  <c r="AA443" s="66"/>
      <c r="AB443" s="66"/>
      <c r="AC443" s="66"/>
      <c r="AD443" s="66"/>
      <c r="AE443" s="66"/>
      <c r="AF443" s="66"/>
      <c r="AG443" s="66"/>
      <c r="AH443" s="66"/>
      <c r="AI443" s="66"/>
    </row>
    <row r="444" spans="1:35" ht="14.25" customHeight="1" x14ac:dyDescent="0.3">
      <c r="A444" s="61"/>
      <c r="B444" s="94"/>
      <c r="C444" s="92"/>
      <c r="D444" s="66"/>
      <c r="E444" s="93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  <c r="AA444" s="66"/>
      <c r="AB444" s="66"/>
      <c r="AC444" s="66"/>
      <c r="AD444" s="66"/>
      <c r="AE444" s="66"/>
      <c r="AF444" s="66"/>
      <c r="AG444" s="66"/>
      <c r="AH444" s="66"/>
      <c r="AI444" s="66"/>
    </row>
    <row r="445" spans="1:35" ht="14.25" customHeight="1" x14ac:dyDescent="0.3">
      <c r="A445" s="61"/>
      <c r="B445" s="94"/>
      <c r="C445" s="92"/>
      <c r="D445" s="66"/>
      <c r="E445" s="93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  <c r="AA445" s="66"/>
      <c r="AB445" s="66"/>
      <c r="AC445" s="66"/>
      <c r="AD445" s="66"/>
      <c r="AE445" s="66"/>
      <c r="AF445" s="66"/>
      <c r="AG445" s="66"/>
      <c r="AH445" s="66"/>
      <c r="AI445" s="66"/>
    </row>
    <row r="446" spans="1:35" ht="14.25" customHeight="1" x14ac:dyDescent="0.3">
      <c r="A446" s="61"/>
      <c r="B446" s="94"/>
      <c r="C446" s="92"/>
      <c r="D446" s="66"/>
      <c r="E446" s="93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  <c r="AA446" s="66"/>
      <c r="AB446" s="66"/>
      <c r="AC446" s="66"/>
      <c r="AD446" s="66"/>
      <c r="AE446" s="66"/>
      <c r="AF446" s="66"/>
      <c r="AG446" s="66"/>
      <c r="AH446" s="66"/>
      <c r="AI446" s="66"/>
    </row>
    <row r="447" spans="1:35" ht="14.25" customHeight="1" x14ac:dyDescent="0.3">
      <c r="A447" s="61"/>
      <c r="B447" s="94"/>
      <c r="C447" s="92"/>
      <c r="D447" s="66"/>
      <c r="E447" s="93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  <c r="AA447" s="66"/>
      <c r="AB447" s="66"/>
      <c r="AC447" s="66"/>
      <c r="AD447" s="66"/>
      <c r="AE447" s="66"/>
      <c r="AF447" s="66"/>
      <c r="AG447" s="66"/>
      <c r="AH447" s="66"/>
      <c r="AI447" s="66"/>
    </row>
    <row r="448" spans="1:35" ht="14.25" customHeight="1" x14ac:dyDescent="0.3">
      <c r="A448" s="61"/>
      <c r="B448" s="94"/>
      <c r="C448" s="92"/>
      <c r="D448" s="66"/>
      <c r="E448" s="93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  <c r="AA448" s="66"/>
      <c r="AB448" s="66"/>
      <c r="AC448" s="66"/>
      <c r="AD448" s="66"/>
      <c r="AE448" s="66"/>
      <c r="AF448" s="66"/>
      <c r="AG448" s="66"/>
      <c r="AH448" s="66"/>
      <c r="AI448" s="66"/>
    </row>
    <row r="449" spans="1:35" ht="14.25" customHeight="1" x14ac:dyDescent="0.3">
      <c r="A449" s="61"/>
      <c r="B449" s="94"/>
      <c r="C449" s="92"/>
      <c r="D449" s="66"/>
      <c r="E449" s="93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  <c r="AA449" s="66"/>
      <c r="AB449" s="66"/>
      <c r="AC449" s="66"/>
      <c r="AD449" s="66"/>
      <c r="AE449" s="66"/>
      <c r="AF449" s="66"/>
      <c r="AG449" s="66"/>
      <c r="AH449" s="66"/>
      <c r="AI449" s="66"/>
    </row>
    <row r="450" spans="1:35" ht="14.25" customHeight="1" x14ac:dyDescent="0.3">
      <c r="A450" s="61"/>
      <c r="B450" s="94"/>
      <c r="C450" s="92"/>
      <c r="D450" s="66"/>
      <c r="E450" s="93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  <c r="AA450" s="66"/>
      <c r="AB450" s="66"/>
      <c r="AC450" s="66"/>
      <c r="AD450" s="66"/>
      <c r="AE450" s="66"/>
      <c r="AF450" s="66"/>
      <c r="AG450" s="66"/>
      <c r="AH450" s="66"/>
      <c r="AI450" s="66"/>
    </row>
    <row r="451" spans="1:35" ht="14.25" customHeight="1" x14ac:dyDescent="0.3">
      <c r="A451" s="61"/>
      <c r="B451" s="94"/>
      <c r="C451" s="92"/>
      <c r="D451" s="66"/>
      <c r="E451" s="93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  <c r="AB451" s="66"/>
      <c r="AC451" s="66"/>
      <c r="AD451" s="66"/>
      <c r="AE451" s="66"/>
      <c r="AF451" s="66"/>
      <c r="AG451" s="66"/>
      <c r="AH451" s="66"/>
      <c r="AI451" s="66"/>
    </row>
    <row r="452" spans="1:35" ht="14.25" customHeight="1" x14ac:dyDescent="0.3">
      <c r="A452" s="61"/>
      <c r="B452" s="94"/>
      <c r="C452" s="92"/>
      <c r="D452" s="66"/>
      <c r="E452" s="93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66"/>
      <c r="AB452" s="66"/>
      <c r="AC452" s="66"/>
      <c r="AD452" s="66"/>
      <c r="AE452" s="66"/>
      <c r="AF452" s="66"/>
      <c r="AG452" s="66"/>
      <c r="AH452" s="66"/>
      <c r="AI452" s="66"/>
    </row>
    <row r="453" spans="1:35" ht="14.25" customHeight="1" x14ac:dyDescent="0.3">
      <c r="A453" s="61"/>
      <c r="B453" s="94"/>
      <c r="C453" s="92"/>
      <c r="D453" s="66"/>
      <c r="E453" s="93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66"/>
      <c r="AB453" s="66"/>
      <c r="AC453" s="66"/>
      <c r="AD453" s="66"/>
      <c r="AE453" s="66"/>
      <c r="AF453" s="66"/>
      <c r="AG453" s="66"/>
      <c r="AH453" s="66"/>
      <c r="AI453" s="66"/>
    </row>
    <row r="454" spans="1:35" ht="14.25" customHeight="1" x14ac:dyDescent="0.3">
      <c r="A454" s="61"/>
      <c r="B454" s="94"/>
      <c r="C454" s="92"/>
      <c r="D454" s="66"/>
      <c r="E454" s="93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  <c r="AA454" s="66"/>
      <c r="AB454" s="66"/>
      <c r="AC454" s="66"/>
      <c r="AD454" s="66"/>
      <c r="AE454" s="66"/>
      <c r="AF454" s="66"/>
      <c r="AG454" s="66"/>
      <c r="AH454" s="66"/>
      <c r="AI454" s="66"/>
    </row>
    <row r="455" spans="1:35" ht="14.25" customHeight="1" x14ac:dyDescent="0.3">
      <c r="A455" s="61"/>
      <c r="B455" s="94"/>
      <c r="C455" s="92"/>
      <c r="D455" s="66"/>
      <c r="E455" s="93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  <c r="AA455" s="66"/>
      <c r="AB455" s="66"/>
      <c r="AC455" s="66"/>
      <c r="AD455" s="66"/>
      <c r="AE455" s="66"/>
      <c r="AF455" s="66"/>
      <c r="AG455" s="66"/>
      <c r="AH455" s="66"/>
      <c r="AI455" s="66"/>
    </row>
    <row r="456" spans="1:35" ht="14.25" customHeight="1" x14ac:dyDescent="0.3">
      <c r="A456" s="61"/>
      <c r="B456" s="94"/>
      <c r="C456" s="92"/>
      <c r="D456" s="66"/>
      <c r="E456" s="93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  <c r="AA456" s="66"/>
      <c r="AB456" s="66"/>
      <c r="AC456" s="66"/>
      <c r="AD456" s="66"/>
      <c r="AE456" s="66"/>
      <c r="AF456" s="66"/>
      <c r="AG456" s="66"/>
      <c r="AH456" s="66"/>
      <c r="AI456" s="66"/>
    </row>
    <row r="457" spans="1:35" ht="14.25" customHeight="1" x14ac:dyDescent="0.3">
      <c r="A457" s="61"/>
      <c r="B457" s="94"/>
      <c r="C457" s="92"/>
      <c r="D457" s="66"/>
      <c r="E457" s="93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  <c r="AA457" s="66"/>
      <c r="AB457" s="66"/>
      <c r="AC457" s="66"/>
      <c r="AD457" s="66"/>
      <c r="AE457" s="66"/>
      <c r="AF457" s="66"/>
      <c r="AG457" s="66"/>
      <c r="AH457" s="66"/>
      <c r="AI457" s="66"/>
    </row>
    <row r="458" spans="1:35" ht="14.25" customHeight="1" x14ac:dyDescent="0.3">
      <c r="A458" s="61"/>
      <c r="B458" s="94"/>
      <c r="C458" s="92"/>
      <c r="D458" s="66"/>
      <c r="E458" s="93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  <c r="AA458" s="66"/>
      <c r="AB458" s="66"/>
      <c r="AC458" s="66"/>
      <c r="AD458" s="66"/>
      <c r="AE458" s="66"/>
      <c r="AF458" s="66"/>
      <c r="AG458" s="66"/>
      <c r="AH458" s="66"/>
      <c r="AI458" s="66"/>
    </row>
    <row r="459" spans="1:35" ht="14.25" customHeight="1" x14ac:dyDescent="0.3">
      <c r="A459" s="61"/>
      <c r="B459" s="94"/>
      <c r="C459" s="92"/>
      <c r="D459" s="66"/>
      <c r="E459" s="93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  <c r="AA459" s="66"/>
      <c r="AB459" s="66"/>
      <c r="AC459" s="66"/>
      <c r="AD459" s="66"/>
      <c r="AE459" s="66"/>
      <c r="AF459" s="66"/>
      <c r="AG459" s="66"/>
      <c r="AH459" s="66"/>
      <c r="AI459" s="66"/>
    </row>
    <row r="460" spans="1:35" ht="14.25" customHeight="1" x14ac:dyDescent="0.3">
      <c r="A460" s="61"/>
      <c r="B460" s="94"/>
      <c r="C460" s="92"/>
      <c r="D460" s="66"/>
      <c r="E460" s="93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  <c r="AA460" s="66"/>
      <c r="AB460" s="66"/>
      <c r="AC460" s="66"/>
      <c r="AD460" s="66"/>
      <c r="AE460" s="66"/>
      <c r="AF460" s="66"/>
      <c r="AG460" s="66"/>
      <c r="AH460" s="66"/>
      <c r="AI460" s="66"/>
    </row>
    <row r="461" spans="1:35" ht="14.25" customHeight="1" x14ac:dyDescent="0.3">
      <c r="A461" s="61"/>
      <c r="B461" s="94"/>
      <c r="C461" s="92"/>
      <c r="D461" s="66"/>
      <c r="E461" s="93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  <c r="AA461" s="66"/>
      <c r="AB461" s="66"/>
      <c r="AC461" s="66"/>
      <c r="AD461" s="66"/>
      <c r="AE461" s="66"/>
      <c r="AF461" s="66"/>
      <c r="AG461" s="66"/>
      <c r="AH461" s="66"/>
      <c r="AI461" s="66"/>
    </row>
    <row r="462" spans="1:35" ht="14.25" customHeight="1" x14ac:dyDescent="0.3">
      <c r="A462" s="61"/>
      <c r="B462" s="94"/>
      <c r="C462" s="92"/>
      <c r="D462" s="66"/>
      <c r="E462" s="93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  <c r="AA462" s="66"/>
      <c r="AB462" s="66"/>
      <c r="AC462" s="66"/>
      <c r="AD462" s="66"/>
      <c r="AE462" s="66"/>
      <c r="AF462" s="66"/>
      <c r="AG462" s="66"/>
      <c r="AH462" s="66"/>
      <c r="AI462" s="66"/>
    </row>
    <row r="463" spans="1:35" ht="14.25" customHeight="1" x14ac:dyDescent="0.3">
      <c r="A463" s="61"/>
      <c r="B463" s="94"/>
      <c r="C463" s="92"/>
      <c r="D463" s="66"/>
      <c r="E463" s="93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  <c r="AA463" s="66"/>
      <c r="AB463" s="66"/>
      <c r="AC463" s="66"/>
      <c r="AD463" s="66"/>
      <c r="AE463" s="66"/>
      <c r="AF463" s="66"/>
      <c r="AG463" s="66"/>
      <c r="AH463" s="66"/>
      <c r="AI463" s="66"/>
    </row>
    <row r="464" spans="1:35" ht="14.25" customHeight="1" x14ac:dyDescent="0.3">
      <c r="A464" s="61"/>
      <c r="B464" s="94"/>
      <c r="C464" s="92"/>
      <c r="D464" s="66"/>
      <c r="E464" s="93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  <c r="AA464" s="66"/>
      <c r="AB464" s="66"/>
      <c r="AC464" s="66"/>
      <c r="AD464" s="66"/>
      <c r="AE464" s="66"/>
      <c r="AF464" s="66"/>
      <c r="AG464" s="66"/>
      <c r="AH464" s="66"/>
      <c r="AI464" s="66"/>
    </row>
    <row r="465" spans="1:35" ht="14.25" customHeight="1" x14ac:dyDescent="0.3">
      <c r="A465" s="61"/>
      <c r="B465" s="94"/>
      <c r="C465" s="92"/>
      <c r="D465" s="66"/>
      <c r="E465" s="93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  <c r="AA465" s="66"/>
      <c r="AB465" s="66"/>
      <c r="AC465" s="66"/>
      <c r="AD465" s="66"/>
      <c r="AE465" s="66"/>
      <c r="AF465" s="66"/>
      <c r="AG465" s="66"/>
      <c r="AH465" s="66"/>
      <c r="AI465" s="66"/>
    </row>
    <row r="466" spans="1:35" ht="14.25" customHeight="1" x14ac:dyDescent="0.3">
      <c r="A466" s="61"/>
      <c r="B466" s="94"/>
      <c r="C466" s="92"/>
      <c r="D466" s="66"/>
      <c r="E466" s="93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  <c r="AB466" s="66"/>
      <c r="AC466" s="66"/>
      <c r="AD466" s="66"/>
      <c r="AE466" s="66"/>
      <c r="AF466" s="66"/>
      <c r="AG466" s="66"/>
      <c r="AH466" s="66"/>
      <c r="AI466" s="66"/>
    </row>
    <row r="467" spans="1:35" ht="14.25" customHeight="1" x14ac:dyDescent="0.3">
      <c r="A467" s="61"/>
      <c r="B467" s="94"/>
      <c r="C467" s="92"/>
      <c r="D467" s="66"/>
      <c r="E467" s="93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  <c r="AA467" s="66"/>
      <c r="AB467" s="66"/>
      <c r="AC467" s="66"/>
      <c r="AD467" s="66"/>
      <c r="AE467" s="66"/>
      <c r="AF467" s="66"/>
      <c r="AG467" s="66"/>
      <c r="AH467" s="66"/>
      <c r="AI467" s="66"/>
    </row>
    <row r="468" spans="1:35" ht="14.25" customHeight="1" x14ac:dyDescent="0.3">
      <c r="A468" s="61"/>
      <c r="B468" s="94"/>
      <c r="C468" s="92"/>
      <c r="D468" s="66"/>
      <c r="E468" s="93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  <c r="AA468" s="66"/>
      <c r="AB468" s="66"/>
      <c r="AC468" s="66"/>
      <c r="AD468" s="66"/>
      <c r="AE468" s="66"/>
      <c r="AF468" s="66"/>
      <c r="AG468" s="66"/>
      <c r="AH468" s="66"/>
      <c r="AI468" s="66"/>
    </row>
    <row r="469" spans="1:35" ht="14.25" customHeight="1" x14ac:dyDescent="0.3">
      <c r="A469" s="61"/>
      <c r="B469" s="94"/>
      <c r="C469" s="92"/>
      <c r="D469" s="66"/>
      <c r="E469" s="93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  <c r="AA469" s="66"/>
      <c r="AB469" s="66"/>
      <c r="AC469" s="66"/>
      <c r="AD469" s="66"/>
      <c r="AE469" s="66"/>
      <c r="AF469" s="66"/>
      <c r="AG469" s="66"/>
      <c r="AH469" s="66"/>
      <c r="AI469" s="66"/>
    </row>
    <row r="470" spans="1:35" ht="14.25" customHeight="1" x14ac:dyDescent="0.3">
      <c r="A470" s="61"/>
      <c r="B470" s="94"/>
      <c r="C470" s="92"/>
      <c r="D470" s="66"/>
      <c r="E470" s="93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  <c r="AA470" s="66"/>
      <c r="AB470" s="66"/>
      <c r="AC470" s="66"/>
      <c r="AD470" s="66"/>
      <c r="AE470" s="66"/>
      <c r="AF470" s="66"/>
      <c r="AG470" s="66"/>
      <c r="AH470" s="66"/>
      <c r="AI470" s="66"/>
    </row>
    <row r="471" spans="1:35" ht="14.25" customHeight="1" x14ac:dyDescent="0.3">
      <c r="A471" s="61"/>
      <c r="B471" s="94"/>
      <c r="C471" s="92"/>
      <c r="D471" s="66"/>
      <c r="E471" s="93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  <c r="AA471" s="66"/>
      <c r="AB471" s="66"/>
      <c r="AC471" s="66"/>
      <c r="AD471" s="66"/>
      <c r="AE471" s="66"/>
      <c r="AF471" s="66"/>
      <c r="AG471" s="66"/>
      <c r="AH471" s="66"/>
      <c r="AI471" s="66"/>
    </row>
    <row r="472" spans="1:35" ht="14.25" customHeight="1" x14ac:dyDescent="0.3">
      <c r="A472" s="61"/>
      <c r="B472" s="94"/>
      <c r="C472" s="92"/>
      <c r="D472" s="66"/>
      <c r="E472" s="93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  <c r="AA472" s="66"/>
      <c r="AB472" s="66"/>
      <c r="AC472" s="66"/>
      <c r="AD472" s="66"/>
      <c r="AE472" s="66"/>
      <c r="AF472" s="66"/>
      <c r="AG472" s="66"/>
      <c r="AH472" s="66"/>
      <c r="AI472" s="66"/>
    </row>
    <row r="473" spans="1:35" ht="14.25" customHeight="1" x14ac:dyDescent="0.3">
      <c r="A473" s="61"/>
      <c r="B473" s="94"/>
      <c r="C473" s="92"/>
      <c r="D473" s="66"/>
      <c r="E473" s="93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  <c r="AB473" s="66"/>
      <c r="AC473" s="66"/>
      <c r="AD473" s="66"/>
      <c r="AE473" s="66"/>
      <c r="AF473" s="66"/>
      <c r="AG473" s="66"/>
      <c r="AH473" s="66"/>
      <c r="AI473" s="66"/>
    </row>
    <row r="474" spans="1:35" ht="14.25" customHeight="1" x14ac:dyDescent="0.3">
      <c r="A474" s="61"/>
      <c r="B474" s="94"/>
      <c r="C474" s="92"/>
      <c r="D474" s="66"/>
      <c r="E474" s="93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  <c r="AA474" s="66"/>
      <c r="AB474" s="66"/>
      <c r="AC474" s="66"/>
      <c r="AD474" s="66"/>
      <c r="AE474" s="66"/>
      <c r="AF474" s="66"/>
      <c r="AG474" s="66"/>
      <c r="AH474" s="66"/>
      <c r="AI474" s="66"/>
    </row>
    <row r="475" spans="1:35" ht="14.25" customHeight="1" x14ac:dyDescent="0.3">
      <c r="A475" s="61"/>
      <c r="B475" s="94"/>
      <c r="C475" s="92"/>
      <c r="D475" s="66"/>
      <c r="E475" s="93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  <c r="AA475" s="66"/>
      <c r="AB475" s="66"/>
      <c r="AC475" s="66"/>
      <c r="AD475" s="66"/>
      <c r="AE475" s="66"/>
      <c r="AF475" s="66"/>
      <c r="AG475" s="66"/>
      <c r="AH475" s="66"/>
      <c r="AI475" s="66"/>
    </row>
    <row r="476" spans="1:35" ht="14.25" customHeight="1" x14ac:dyDescent="0.3">
      <c r="A476" s="61"/>
      <c r="B476" s="94"/>
      <c r="C476" s="92"/>
      <c r="D476" s="66"/>
      <c r="E476" s="93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  <c r="AA476" s="66"/>
      <c r="AB476" s="66"/>
      <c r="AC476" s="66"/>
      <c r="AD476" s="66"/>
      <c r="AE476" s="66"/>
      <c r="AF476" s="66"/>
      <c r="AG476" s="66"/>
      <c r="AH476" s="66"/>
      <c r="AI476" s="66"/>
    </row>
    <row r="477" spans="1:35" ht="14.25" customHeight="1" x14ac:dyDescent="0.3">
      <c r="A477" s="61"/>
      <c r="B477" s="94"/>
      <c r="C477" s="92"/>
      <c r="D477" s="66"/>
      <c r="E477" s="93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  <c r="AA477" s="66"/>
      <c r="AB477" s="66"/>
      <c r="AC477" s="66"/>
      <c r="AD477" s="66"/>
      <c r="AE477" s="66"/>
      <c r="AF477" s="66"/>
      <c r="AG477" s="66"/>
      <c r="AH477" s="66"/>
      <c r="AI477" s="66"/>
    </row>
    <row r="478" spans="1:35" ht="14.25" customHeight="1" x14ac:dyDescent="0.3">
      <c r="A478" s="61"/>
      <c r="B478" s="94"/>
      <c r="C478" s="92"/>
      <c r="D478" s="66"/>
      <c r="E478" s="93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  <c r="AB478" s="66"/>
      <c r="AC478" s="66"/>
      <c r="AD478" s="66"/>
      <c r="AE478" s="66"/>
      <c r="AF478" s="66"/>
      <c r="AG478" s="66"/>
      <c r="AH478" s="66"/>
      <c r="AI478" s="66"/>
    </row>
    <row r="479" spans="1:35" ht="14.25" customHeight="1" x14ac:dyDescent="0.3">
      <c r="A479" s="61"/>
      <c r="B479" s="94"/>
      <c r="C479" s="92"/>
      <c r="D479" s="66"/>
      <c r="E479" s="93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  <c r="AA479" s="66"/>
      <c r="AB479" s="66"/>
      <c r="AC479" s="66"/>
      <c r="AD479" s="66"/>
      <c r="AE479" s="66"/>
      <c r="AF479" s="66"/>
      <c r="AG479" s="66"/>
      <c r="AH479" s="66"/>
      <c r="AI479" s="66"/>
    </row>
    <row r="480" spans="1:35" ht="14.25" customHeight="1" x14ac:dyDescent="0.3">
      <c r="A480" s="61"/>
      <c r="B480" s="94"/>
      <c r="C480" s="92"/>
      <c r="D480" s="66"/>
      <c r="E480" s="93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  <c r="AA480" s="66"/>
      <c r="AB480" s="66"/>
      <c r="AC480" s="66"/>
      <c r="AD480" s="66"/>
      <c r="AE480" s="66"/>
      <c r="AF480" s="66"/>
      <c r="AG480" s="66"/>
      <c r="AH480" s="66"/>
      <c r="AI480" s="66"/>
    </row>
    <row r="481" spans="1:35" ht="14.25" customHeight="1" x14ac:dyDescent="0.3">
      <c r="A481" s="61"/>
      <c r="B481" s="94"/>
      <c r="C481" s="92"/>
      <c r="D481" s="66"/>
      <c r="E481" s="93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  <c r="AA481" s="66"/>
      <c r="AB481" s="66"/>
      <c r="AC481" s="66"/>
      <c r="AD481" s="66"/>
      <c r="AE481" s="66"/>
      <c r="AF481" s="66"/>
      <c r="AG481" s="66"/>
      <c r="AH481" s="66"/>
      <c r="AI481" s="66"/>
    </row>
    <row r="482" spans="1:35" ht="14.25" customHeight="1" x14ac:dyDescent="0.3">
      <c r="A482" s="61"/>
      <c r="B482" s="94"/>
      <c r="C482" s="92"/>
      <c r="D482" s="66"/>
      <c r="E482" s="93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  <c r="AA482" s="66"/>
      <c r="AB482" s="66"/>
      <c r="AC482" s="66"/>
      <c r="AD482" s="66"/>
      <c r="AE482" s="66"/>
      <c r="AF482" s="66"/>
      <c r="AG482" s="66"/>
      <c r="AH482" s="66"/>
      <c r="AI482" s="66"/>
    </row>
    <row r="483" spans="1:35" ht="14.25" customHeight="1" x14ac:dyDescent="0.3">
      <c r="A483" s="61"/>
      <c r="B483" s="94"/>
      <c r="C483" s="92"/>
      <c r="D483" s="66"/>
      <c r="E483" s="93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  <c r="AB483" s="66"/>
      <c r="AC483" s="66"/>
      <c r="AD483" s="66"/>
      <c r="AE483" s="66"/>
      <c r="AF483" s="66"/>
      <c r="AG483" s="66"/>
      <c r="AH483" s="66"/>
      <c r="AI483" s="66"/>
    </row>
    <row r="484" spans="1:35" ht="14.25" customHeight="1" x14ac:dyDescent="0.3">
      <c r="A484" s="61"/>
      <c r="B484" s="94"/>
      <c r="C484" s="92"/>
      <c r="D484" s="66"/>
      <c r="E484" s="93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  <c r="AA484" s="66"/>
      <c r="AB484" s="66"/>
      <c r="AC484" s="66"/>
      <c r="AD484" s="66"/>
      <c r="AE484" s="66"/>
      <c r="AF484" s="66"/>
      <c r="AG484" s="66"/>
      <c r="AH484" s="66"/>
      <c r="AI484" s="66"/>
    </row>
    <row r="485" spans="1:35" ht="14.25" customHeight="1" x14ac:dyDescent="0.3">
      <c r="A485" s="61"/>
      <c r="B485" s="94"/>
      <c r="C485" s="92"/>
      <c r="D485" s="66"/>
      <c r="E485" s="93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  <c r="AA485" s="66"/>
      <c r="AB485" s="66"/>
      <c r="AC485" s="66"/>
      <c r="AD485" s="66"/>
      <c r="AE485" s="66"/>
      <c r="AF485" s="66"/>
      <c r="AG485" s="66"/>
      <c r="AH485" s="66"/>
      <c r="AI485" s="66"/>
    </row>
    <row r="486" spans="1:35" ht="14.25" customHeight="1" x14ac:dyDescent="0.3">
      <c r="A486" s="61"/>
      <c r="B486" s="94"/>
      <c r="C486" s="92"/>
      <c r="D486" s="66"/>
      <c r="E486" s="93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  <c r="AA486" s="66"/>
      <c r="AB486" s="66"/>
      <c r="AC486" s="66"/>
      <c r="AD486" s="66"/>
      <c r="AE486" s="66"/>
      <c r="AF486" s="66"/>
      <c r="AG486" s="66"/>
      <c r="AH486" s="66"/>
      <c r="AI486" s="66"/>
    </row>
    <row r="487" spans="1:35" ht="14.25" customHeight="1" x14ac:dyDescent="0.3">
      <c r="A487" s="61"/>
      <c r="B487" s="94"/>
      <c r="C487" s="92"/>
      <c r="D487" s="66"/>
      <c r="E487" s="93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  <c r="AA487" s="66"/>
      <c r="AB487" s="66"/>
      <c r="AC487" s="66"/>
      <c r="AD487" s="66"/>
      <c r="AE487" s="66"/>
      <c r="AF487" s="66"/>
      <c r="AG487" s="66"/>
      <c r="AH487" s="66"/>
      <c r="AI487" s="66"/>
    </row>
    <row r="488" spans="1:35" ht="14.25" customHeight="1" x14ac:dyDescent="0.3">
      <c r="A488" s="61"/>
      <c r="B488" s="94"/>
      <c r="C488" s="92"/>
      <c r="D488" s="66"/>
      <c r="E488" s="93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  <c r="AB488" s="66"/>
      <c r="AC488" s="66"/>
      <c r="AD488" s="66"/>
      <c r="AE488" s="66"/>
      <c r="AF488" s="66"/>
      <c r="AG488" s="66"/>
      <c r="AH488" s="66"/>
      <c r="AI488" s="66"/>
    </row>
    <row r="489" spans="1:35" ht="14.25" customHeight="1" x14ac:dyDescent="0.3">
      <c r="A489" s="61"/>
      <c r="B489" s="94"/>
      <c r="C489" s="92"/>
      <c r="D489" s="66"/>
      <c r="E489" s="93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  <c r="AA489" s="66"/>
      <c r="AB489" s="66"/>
      <c r="AC489" s="66"/>
      <c r="AD489" s="66"/>
      <c r="AE489" s="66"/>
      <c r="AF489" s="66"/>
      <c r="AG489" s="66"/>
      <c r="AH489" s="66"/>
      <c r="AI489" s="66"/>
    </row>
    <row r="490" spans="1:35" ht="14.25" customHeight="1" x14ac:dyDescent="0.3">
      <c r="A490" s="61"/>
      <c r="B490" s="94"/>
      <c r="C490" s="92"/>
      <c r="D490" s="66"/>
      <c r="E490" s="93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  <c r="AA490" s="66"/>
      <c r="AB490" s="66"/>
      <c r="AC490" s="66"/>
      <c r="AD490" s="66"/>
      <c r="AE490" s="66"/>
      <c r="AF490" s="66"/>
      <c r="AG490" s="66"/>
      <c r="AH490" s="66"/>
      <c r="AI490" s="66"/>
    </row>
    <row r="491" spans="1:35" ht="14.25" customHeight="1" x14ac:dyDescent="0.3">
      <c r="A491" s="61"/>
      <c r="B491" s="94"/>
      <c r="C491" s="92"/>
      <c r="D491" s="66"/>
      <c r="E491" s="93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  <c r="AA491" s="66"/>
      <c r="AB491" s="66"/>
      <c r="AC491" s="66"/>
      <c r="AD491" s="66"/>
      <c r="AE491" s="66"/>
      <c r="AF491" s="66"/>
      <c r="AG491" s="66"/>
      <c r="AH491" s="66"/>
      <c r="AI491" s="66"/>
    </row>
    <row r="492" spans="1:35" ht="14.25" customHeight="1" x14ac:dyDescent="0.3">
      <c r="A492" s="61"/>
      <c r="B492" s="94"/>
      <c r="C492" s="92"/>
      <c r="D492" s="66"/>
      <c r="E492" s="93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  <c r="AA492" s="66"/>
      <c r="AB492" s="66"/>
      <c r="AC492" s="66"/>
      <c r="AD492" s="66"/>
      <c r="AE492" s="66"/>
      <c r="AF492" s="66"/>
      <c r="AG492" s="66"/>
      <c r="AH492" s="66"/>
      <c r="AI492" s="66"/>
    </row>
    <row r="493" spans="1:35" ht="14.25" customHeight="1" x14ac:dyDescent="0.3">
      <c r="A493" s="61"/>
      <c r="B493" s="94"/>
      <c r="C493" s="92"/>
      <c r="D493" s="66"/>
      <c r="E493" s="93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  <c r="AA493" s="66"/>
      <c r="AB493" s="66"/>
      <c r="AC493" s="66"/>
      <c r="AD493" s="66"/>
      <c r="AE493" s="66"/>
      <c r="AF493" s="66"/>
      <c r="AG493" s="66"/>
      <c r="AH493" s="66"/>
      <c r="AI493" s="66"/>
    </row>
    <row r="494" spans="1:35" ht="14.25" customHeight="1" x14ac:dyDescent="0.3">
      <c r="A494" s="61"/>
      <c r="B494" s="94"/>
      <c r="C494" s="92"/>
      <c r="D494" s="66"/>
      <c r="E494" s="93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  <c r="AA494" s="66"/>
      <c r="AB494" s="66"/>
      <c r="AC494" s="66"/>
      <c r="AD494" s="66"/>
      <c r="AE494" s="66"/>
      <c r="AF494" s="66"/>
      <c r="AG494" s="66"/>
      <c r="AH494" s="66"/>
      <c r="AI494" s="66"/>
    </row>
    <row r="495" spans="1:35" ht="14.25" customHeight="1" x14ac:dyDescent="0.3">
      <c r="A495" s="61"/>
      <c r="B495" s="94"/>
      <c r="C495" s="92"/>
      <c r="D495" s="66"/>
      <c r="E495" s="93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  <c r="AA495" s="66"/>
      <c r="AB495" s="66"/>
      <c r="AC495" s="66"/>
      <c r="AD495" s="66"/>
      <c r="AE495" s="66"/>
      <c r="AF495" s="66"/>
      <c r="AG495" s="66"/>
      <c r="AH495" s="66"/>
      <c r="AI495" s="66"/>
    </row>
    <row r="496" spans="1:35" ht="14.25" customHeight="1" x14ac:dyDescent="0.3">
      <c r="A496" s="61"/>
      <c r="B496" s="94"/>
      <c r="C496" s="92"/>
      <c r="D496" s="66"/>
      <c r="E496" s="93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  <c r="AA496" s="66"/>
      <c r="AB496" s="66"/>
      <c r="AC496" s="66"/>
      <c r="AD496" s="66"/>
      <c r="AE496" s="66"/>
      <c r="AF496" s="66"/>
      <c r="AG496" s="66"/>
      <c r="AH496" s="66"/>
      <c r="AI496" s="66"/>
    </row>
    <row r="497" spans="1:35" ht="14.25" customHeight="1" x14ac:dyDescent="0.3">
      <c r="A497" s="61"/>
      <c r="B497" s="94"/>
      <c r="C497" s="92"/>
      <c r="D497" s="66"/>
      <c r="E497" s="93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  <c r="AA497" s="66"/>
      <c r="AB497" s="66"/>
      <c r="AC497" s="66"/>
      <c r="AD497" s="66"/>
      <c r="AE497" s="66"/>
      <c r="AF497" s="66"/>
      <c r="AG497" s="66"/>
      <c r="AH497" s="66"/>
      <c r="AI497" s="66"/>
    </row>
    <row r="498" spans="1:35" ht="14.25" customHeight="1" x14ac:dyDescent="0.3">
      <c r="A498" s="61"/>
      <c r="B498" s="94"/>
      <c r="C498" s="92"/>
      <c r="D498" s="66"/>
      <c r="E498" s="93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  <c r="AA498" s="66"/>
      <c r="AB498" s="66"/>
      <c r="AC498" s="66"/>
      <c r="AD498" s="66"/>
      <c r="AE498" s="66"/>
      <c r="AF498" s="66"/>
      <c r="AG498" s="66"/>
      <c r="AH498" s="66"/>
      <c r="AI498" s="66"/>
    </row>
    <row r="499" spans="1:35" ht="14.25" customHeight="1" x14ac:dyDescent="0.3">
      <c r="A499" s="61"/>
      <c r="B499" s="94"/>
      <c r="C499" s="92"/>
      <c r="D499" s="66"/>
      <c r="E499" s="93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  <c r="AA499" s="66"/>
      <c r="AB499" s="66"/>
      <c r="AC499" s="66"/>
      <c r="AD499" s="66"/>
      <c r="AE499" s="66"/>
      <c r="AF499" s="66"/>
      <c r="AG499" s="66"/>
      <c r="AH499" s="66"/>
      <c r="AI499" s="66"/>
    </row>
    <row r="500" spans="1:35" ht="14.25" customHeight="1" x14ac:dyDescent="0.3">
      <c r="A500" s="61"/>
      <c r="B500" s="94"/>
      <c r="C500" s="92"/>
      <c r="D500" s="66"/>
      <c r="E500" s="93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  <c r="AA500" s="66"/>
      <c r="AB500" s="66"/>
      <c r="AC500" s="66"/>
      <c r="AD500" s="66"/>
      <c r="AE500" s="66"/>
      <c r="AF500" s="66"/>
      <c r="AG500" s="66"/>
      <c r="AH500" s="66"/>
      <c r="AI500" s="66"/>
    </row>
    <row r="501" spans="1:35" ht="14.25" customHeight="1" x14ac:dyDescent="0.3">
      <c r="A501" s="61"/>
      <c r="B501" s="94"/>
      <c r="C501" s="92"/>
      <c r="D501" s="66"/>
      <c r="E501" s="93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  <c r="AA501" s="66"/>
      <c r="AB501" s="66"/>
      <c r="AC501" s="66"/>
      <c r="AD501" s="66"/>
      <c r="AE501" s="66"/>
      <c r="AF501" s="66"/>
      <c r="AG501" s="66"/>
      <c r="AH501" s="66"/>
      <c r="AI501" s="66"/>
    </row>
    <row r="502" spans="1:35" ht="14.25" customHeight="1" x14ac:dyDescent="0.3">
      <c r="A502" s="61"/>
      <c r="B502" s="94"/>
      <c r="C502" s="92"/>
      <c r="D502" s="66"/>
      <c r="E502" s="93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  <c r="AA502" s="66"/>
      <c r="AB502" s="66"/>
      <c r="AC502" s="66"/>
      <c r="AD502" s="66"/>
      <c r="AE502" s="66"/>
      <c r="AF502" s="66"/>
      <c r="AG502" s="66"/>
      <c r="AH502" s="66"/>
      <c r="AI502" s="66"/>
    </row>
    <row r="503" spans="1:35" ht="14.25" customHeight="1" x14ac:dyDescent="0.3">
      <c r="A503" s="61"/>
      <c r="B503" s="94"/>
      <c r="C503" s="92"/>
      <c r="D503" s="66"/>
      <c r="E503" s="93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  <c r="AA503" s="66"/>
      <c r="AB503" s="66"/>
      <c r="AC503" s="66"/>
      <c r="AD503" s="66"/>
      <c r="AE503" s="66"/>
      <c r="AF503" s="66"/>
      <c r="AG503" s="66"/>
      <c r="AH503" s="66"/>
      <c r="AI503" s="66"/>
    </row>
    <row r="504" spans="1:35" ht="14.25" customHeight="1" x14ac:dyDescent="0.3">
      <c r="A504" s="61"/>
      <c r="B504" s="94"/>
      <c r="C504" s="92"/>
      <c r="D504" s="66"/>
      <c r="E504" s="93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  <c r="AA504" s="66"/>
      <c r="AB504" s="66"/>
      <c r="AC504" s="66"/>
      <c r="AD504" s="66"/>
      <c r="AE504" s="66"/>
      <c r="AF504" s="66"/>
      <c r="AG504" s="66"/>
      <c r="AH504" s="66"/>
      <c r="AI504" s="66"/>
    </row>
    <row r="505" spans="1:35" ht="14.25" customHeight="1" x14ac:dyDescent="0.3">
      <c r="A505" s="61"/>
      <c r="B505" s="94"/>
      <c r="C505" s="92"/>
      <c r="D505" s="66"/>
      <c r="E505" s="93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6"/>
      <c r="AB505" s="66"/>
      <c r="AC505" s="66"/>
      <c r="AD505" s="66"/>
      <c r="AE505" s="66"/>
      <c r="AF505" s="66"/>
      <c r="AG505" s="66"/>
      <c r="AH505" s="66"/>
      <c r="AI505" s="66"/>
    </row>
    <row r="506" spans="1:35" ht="14.25" customHeight="1" x14ac:dyDescent="0.3">
      <c r="A506" s="61"/>
      <c r="B506" s="94"/>
      <c r="C506" s="92"/>
      <c r="D506" s="66"/>
      <c r="E506" s="93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  <c r="AA506" s="66"/>
      <c r="AB506" s="66"/>
      <c r="AC506" s="66"/>
      <c r="AD506" s="66"/>
      <c r="AE506" s="66"/>
      <c r="AF506" s="66"/>
      <c r="AG506" s="66"/>
      <c r="AH506" s="66"/>
      <c r="AI506" s="66"/>
    </row>
    <row r="507" spans="1:35" ht="14.25" customHeight="1" x14ac:dyDescent="0.3">
      <c r="A507" s="61"/>
      <c r="B507" s="94"/>
      <c r="C507" s="92"/>
      <c r="D507" s="66"/>
      <c r="E507" s="93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  <c r="AA507" s="66"/>
      <c r="AB507" s="66"/>
      <c r="AC507" s="66"/>
      <c r="AD507" s="66"/>
      <c r="AE507" s="66"/>
      <c r="AF507" s="66"/>
      <c r="AG507" s="66"/>
      <c r="AH507" s="66"/>
      <c r="AI507" s="66"/>
    </row>
    <row r="508" spans="1:35" ht="14.25" customHeight="1" x14ac:dyDescent="0.3">
      <c r="A508" s="61"/>
      <c r="B508" s="94"/>
      <c r="C508" s="92"/>
      <c r="D508" s="66"/>
      <c r="E508" s="93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  <c r="AA508" s="66"/>
      <c r="AB508" s="66"/>
      <c r="AC508" s="66"/>
      <c r="AD508" s="66"/>
      <c r="AE508" s="66"/>
      <c r="AF508" s="66"/>
      <c r="AG508" s="66"/>
      <c r="AH508" s="66"/>
      <c r="AI508" s="66"/>
    </row>
    <row r="509" spans="1:35" ht="14.25" customHeight="1" x14ac:dyDescent="0.3">
      <c r="A509" s="61"/>
      <c r="B509" s="94"/>
      <c r="C509" s="92"/>
      <c r="D509" s="66"/>
      <c r="E509" s="93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  <c r="AA509" s="66"/>
      <c r="AB509" s="66"/>
      <c r="AC509" s="66"/>
      <c r="AD509" s="66"/>
      <c r="AE509" s="66"/>
      <c r="AF509" s="66"/>
      <c r="AG509" s="66"/>
      <c r="AH509" s="66"/>
      <c r="AI509" s="66"/>
    </row>
    <row r="510" spans="1:35" ht="14.25" customHeight="1" x14ac:dyDescent="0.3">
      <c r="A510" s="61"/>
      <c r="B510" s="94"/>
      <c r="C510" s="92"/>
      <c r="D510" s="66"/>
      <c r="E510" s="93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  <c r="AA510" s="66"/>
      <c r="AB510" s="66"/>
      <c r="AC510" s="66"/>
      <c r="AD510" s="66"/>
      <c r="AE510" s="66"/>
      <c r="AF510" s="66"/>
      <c r="AG510" s="66"/>
      <c r="AH510" s="66"/>
      <c r="AI510" s="66"/>
    </row>
    <row r="511" spans="1:35" ht="14.25" customHeight="1" x14ac:dyDescent="0.3">
      <c r="A511" s="61"/>
      <c r="B511" s="94"/>
      <c r="C511" s="92"/>
      <c r="D511" s="66"/>
      <c r="E511" s="93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  <c r="AA511" s="66"/>
      <c r="AB511" s="66"/>
      <c r="AC511" s="66"/>
      <c r="AD511" s="66"/>
      <c r="AE511" s="66"/>
      <c r="AF511" s="66"/>
      <c r="AG511" s="66"/>
      <c r="AH511" s="66"/>
      <c r="AI511" s="66"/>
    </row>
    <row r="512" spans="1:35" ht="14.25" customHeight="1" x14ac:dyDescent="0.3">
      <c r="A512" s="61"/>
      <c r="B512" s="94"/>
      <c r="C512" s="92"/>
      <c r="D512" s="66"/>
      <c r="E512" s="93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  <c r="AA512" s="66"/>
      <c r="AB512" s="66"/>
      <c r="AC512" s="66"/>
      <c r="AD512" s="66"/>
      <c r="AE512" s="66"/>
      <c r="AF512" s="66"/>
      <c r="AG512" s="66"/>
      <c r="AH512" s="66"/>
      <c r="AI512" s="66"/>
    </row>
    <row r="513" spans="1:35" ht="14.25" customHeight="1" x14ac:dyDescent="0.3">
      <c r="A513" s="61"/>
      <c r="B513" s="94"/>
      <c r="C513" s="92"/>
      <c r="D513" s="66"/>
      <c r="E513" s="93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  <c r="AA513" s="66"/>
      <c r="AB513" s="66"/>
      <c r="AC513" s="66"/>
      <c r="AD513" s="66"/>
      <c r="AE513" s="66"/>
      <c r="AF513" s="66"/>
      <c r="AG513" s="66"/>
      <c r="AH513" s="66"/>
      <c r="AI513" s="66"/>
    </row>
    <row r="514" spans="1:35" ht="14.25" customHeight="1" x14ac:dyDescent="0.3">
      <c r="A514" s="61"/>
      <c r="B514" s="94"/>
      <c r="C514" s="92"/>
      <c r="D514" s="66"/>
      <c r="E514" s="93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  <c r="AA514" s="66"/>
      <c r="AB514" s="66"/>
      <c r="AC514" s="66"/>
      <c r="AD514" s="66"/>
      <c r="AE514" s="66"/>
      <c r="AF514" s="66"/>
      <c r="AG514" s="66"/>
      <c r="AH514" s="66"/>
      <c r="AI514" s="66"/>
    </row>
    <row r="515" spans="1:35" ht="14.25" customHeight="1" x14ac:dyDescent="0.3">
      <c r="A515" s="61"/>
      <c r="B515" s="94"/>
      <c r="C515" s="92"/>
      <c r="D515" s="66"/>
      <c r="E515" s="93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  <c r="AA515" s="66"/>
      <c r="AB515" s="66"/>
      <c r="AC515" s="66"/>
      <c r="AD515" s="66"/>
      <c r="AE515" s="66"/>
      <c r="AF515" s="66"/>
      <c r="AG515" s="66"/>
      <c r="AH515" s="66"/>
      <c r="AI515" s="66"/>
    </row>
    <row r="516" spans="1:35" ht="14.25" customHeight="1" x14ac:dyDescent="0.3">
      <c r="A516" s="61"/>
      <c r="B516" s="94"/>
      <c r="C516" s="92"/>
      <c r="D516" s="66"/>
      <c r="E516" s="93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  <c r="AA516" s="66"/>
      <c r="AB516" s="66"/>
      <c r="AC516" s="66"/>
      <c r="AD516" s="66"/>
      <c r="AE516" s="66"/>
      <c r="AF516" s="66"/>
      <c r="AG516" s="66"/>
      <c r="AH516" s="66"/>
      <c r="AI516" s="66"/>
    </row>
    <row r="517" spans="1:35" ht="14.25" customHeight="1" x14ac:dyDescent="0.3">
      <c r="A517" s="61"/>
      <c r="B517" s="94"/>
      <c r="C517" s="92"/>
      <c r="D517" s="66"/>
      <c r="E517" s="93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  <c r="AA517" s="66"/>
      <c r="AB517" s="66"/>
      <c r="AC517" s="66"/>
      <c r="AD517" s="66"/>
      <c r="AE517" s="66"/>
      <c r="AF517" s="66"/>
      <c r="AG517" s="66"/>
      <c r="AH517" s="66"/>
      <c r="AI517" s="66"/>
    </row>
    <row r="518" spans="1:35" ht="14.25" customHeight="1" x14ac:dyDescent="0.3">
      <c r="A518" s="61"/>
      <c r="B518" s="94"/>
      <c r="C518" s="92"/>
      <c r="D518" s="66"/>
      <c r="E518" s="93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  <c r="AA518" s="66"/>
      <c r="AB518" s="66"/>
      <c r="AC518" s="66"/>
      <c r="AD518" s="66"/>
      <c r="AE518" s="66"/>
      <c r="AF518" s="66"/>
      <c r="AG518" s="66"/>
      <c r="AH518" s="66"/>
      <c r="AI518" s="66"/>
    </row>
    <row r="519" spans="1:35" ht="14.25" customHeight="1" x14ac:dyDescent="0.3">
      <c r="A519" s="61"/>
      <c r="B519" s="94"/>
      <c r="C519" s="92"/>
      <c r="D519" s="66"/>
      <c r="E519" s="93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  <c r="AA519" s="66"/>
      <c r="AB519" s="66"/>
      <c r="AC519" s="66"/>
      <c r="AD519" s="66"/>
      <c r="AE519" s="66"/>
      <c r="AF519" s="66"/>
      <c r="AG519" s="66"/>
      <c r="AH519" s="66"/>
      <c r="AI519" s="66"/>
    </row>
    <row r="520" spans="1:35" ht="14.25" customHeight="1" x14ac:dyDescent="0.3">
      <c r="A520" s="61"/>
      <c r="B520" s="94"/>
      <c r="C520" s="92"/>
      <c r="D520" s="66"/>
      <c r="E520" s="93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  <c r="AA520" s="66"/>
      <c r="AB520" s="66"/>
      <c r="AC520" s="66"/>
      <c r="AD520" s="66"/>
      <c r="AE520" s="66"/>
      <c r="AF520" s="66"/>
      <c r="AG520" s="66"/>
      <c r="AH520" s="66"/>
      <c r="AI520" s="66"/>
    </row>
    <row r="521" spans="1:35" ht="14.25" customHeight="1" x14ac:dyDescent="0.3">
      <c r="A521" s="61"/>
      <c r="B521" s="94"/>
      <c r="C521" s="92"/>
      <c r="D521" s="66"/>
      <c r="E521" s="93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  <c r="AA521" s="66"/>
      <c r="AB521" s="66"/>
      <c r="AC521" s="66"/>
      <c r="AD521" s="66"/>
      <c r="AE521" s="66"/>
      <c r="AF521" s="66"/>
      <c r="AG521" s="66"/>
      <c r="AH521" s="66"/>
      <c r="AI521" s="66"/>
    </row>
    <row r="522" spans="1:35" ht="14.25" customHeight="1" x14ac:dyDescent="0.3">
      <c r="A522" s="61"/>
      <c r="B522" s="94"/>
      <c r="C522" s="92"/>
      <c r="D522" s="66"/>
      <c r="E522" s="93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  <c r="AA522" s="66"/>
      <c r="AB522" s="66"/>
      <c r="AC522" s="66"/>
      <c r="AD522" s="66"/>
      <c r="AE522" s="66"/>
      <c r="AF522" s="66"/>
      <c r="AG522" s="66"/>
      <c r="AH522" s="66"/>
      <c r="AI522" s="66"/>
    </row>
    <row r="523" spans="1:35" ht="14.25" customHeight="1" x14ac:dyDescent="0.3">
      <c r="A523" s="61"/>
      <c r="B523" s="94"/>
      <c r="C523" s="92"/>
      <c r="D523" s="66"/>
      <c r="E523" s="93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  <c r="AA523" s="66"/>
      <c r="AB523" s="66"/>
      <c r="AC523" s="66"/>
      <c r="AD523" s="66"/>
      <c r="AE523" s="66"/>
      <c r="AF523" s="66"/>
      <c r="AG523" s="66"/>
      <c r="AH523" s="66"/>
      <c r="AI523" s="66"/>
    </row>
    <row r="524" spans="1:35" ht="14.25" customHeight="1" x14ac:dyDescent="0.3">
      <c r="A524" s="61"/>
      <c r="B524" s="94"/>
      <c r="C524" s="92"/>
      <c r="D524" s="66"/>
      <c r="E524" s="93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  <c r="AA524" s="66"/>
      <c r="AB524" s="66"/>
      <c r="AC524" s="66"/>
      <c r="AD524" s="66"/>
      <c r="AE524" s="66"/>
      <c r="AF524" s="66"/>
      <c r="AG524" s="66"/>
      <c r="AH524" s="66"/>
      <c r="AI524" s="66"/>
    </row>
    <row r="525" spans="1:35" ht="14.25" customHeight="1" x14ac:dyDescent="0.3">
      <c r="A525" s="61"/>
      <c r="B525" s="94"/>
      <c r="C525" s="92"/>
      <c r="D525" s="66"/>
      <c r="E525" s="93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  <c r="AA525" s="66"/>
      <c r="AB525" s="66"/>
      <c r="AC525" s="66"/>
      <c r="AD525" s="66"/>
      <c r="AE525" s="66"/>
      <c r="AF525" s="66"/>
      <c r="AG525" s="66"/>
      <c r="AH525" s="66"/>
      <c r="AI525" s="66"/>
    </row>
    <row r="526" spans="1:35" ht="14.25" customHeight="1" x14ac:dyDescent="0.3">
      <c r="A526" s="61"/>
      <c r="B526" s="94"/>
      <c r="C526" s="92"/>
      <c r="D526" s="66"/>
      <c r="E526" s="93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  <c r="AA526" s="66"/>
      <c r="AB526" s="66"/>
      <c r="AC526" s="66"/>
      <c r="AD526" s="66"/>
      <c r="AE526" s="66"/>
      <c r="AF526" s="66"/>
      <c r="AG526" s="66"/>
      <c r="AH526" s="66"/>
      <c r="AI526" s="66"/>
    </row>
    <row r="527" spans="1:35" ht="14.25" customHeight="1" x14ac:dyDescent="0.3">
      <c r="A527" s="61"/>
      <c r="B527" s="94"/>
      <c r="C527" s="92"/>
      <c r="D527" s="66"/>
      <c r="E527" s="93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  <c r="AA527" s="66"/>
      <c r="AB527" s="66"/>
      <c r="AC527" s="66"/>
      <c r="AD527" s="66"/>
      <c r="AE527" s="66"/>
      <c r="AF527" s="66"/>
      <c r="AG527" s="66"/>
      <c r="AH527" s="66"/>
      <c r="AI527" s="66"/>
    </row>
    <row r="528" spans="1:35" ht="14.25" customHeight="1" x14ac:dyDescent="0.3">
      <c r="A528" s="61"/>
      <c r="B528" s="94"/>
      <c r="C528" s="92"/>
      <c r="D528" s="66"/>
      <c r="E528" s="93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  <c r="AA528" s="66"/>
      <c r="AB528" s="66"/>
      <c r="AC528" s="66"/>
      <c r="AD528" s="66"/>
      <c r="AE528" s="66"/>
      <c r="AF528" s="66"/>
      <c r="AG528" s="66"/>
      <c r="AH528" s="66"/>
      <c r="AI528" s="66"/>
    </row>
    <row r="529" spans="1:35" ht="14.25" customHeight="1" x14ac:dyDescent="0.3">
      <c r="A529" s="61"/>
      <c r="B529" s="94"/>
      <c r="C529" s="92"/>
      <c r="D529" s="66"/>
      <c r="E529" s="93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  <c r="AA529" s="66"/>
      <c r="AB529" s="66"/>
      <c r="AC529" s="66"/>
      <c r="AD529" s="66"/>
      <c r="AE529" s="66"/>
      <c r="AF529" s="66"/>
      <c r="AG529" s="66"/>
      <c r="AH529" s="66"/>
      <c r="AI529" s="66"/>
    </row>
    <row r="530" spans="1:35" ht="14.25" customHeight="1" x14ac:dyDescent="0.3">
      <c r="A530" s="61"/>
      <c r="B530" s="94"/>
      <c r="C530" s="92"/>
      <c r="D530" s="66"/>
      <c r="E530" s="93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  <c r="AA530" s="66"/>
      <c r="AB530" s="66"/>
      <c r="AC530" s="66"/>
      <c r="AD530" s="66"/>
      <c r="AE530" s="66"/>
      <c r="AF530" s="66"/>
      <c r="AG530" s="66"/>
      <c r="AH530" s="66"/>
      <c r="AI530" s="66"/>
    </row>
    <row r="531" spans="1:35" ht="14.25" customHeight="1" x14ac:dyDescent="0.3">
      <c r="A531" s="61"/>
      <c r="B531" s="94"/>
      <c r="C531" s="92"/>
      <c r="D531" s="66"/>
      <c r="E531" s="93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  <c r="AA531" s="66"/>
      <c r="AB531" s="66"/>
      <c r="AC531" s="66"/>
      <c r="AD531" s="66"/>
      <c r="AE531" s="66"/>
      <c r="AF531" s="66"/>
      <c r="AG531" s="66"/>
      <c r="AH531" s="66"/>
      <c r="AI531" s="66"/>
    </row>
    <row r="532" spans="1:35" ht="14.25" customHeight="1" x14ac:dyDescent="0.3">
      <c r="A532" s="61"/>
      <c r="B532" s="94"/>
      <c r="C532" s="92"/>
      <c r="D532" s="66"/>
      <c r="E532" s="93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  <c r="AA532" s="66"/>
      <c r="AB532" s="66"/>
      <c r="AC532" s="66"/>
      <c r="AD532" s="66"/>
      <c r="AE532" s="66"/>
      <c r="AF532" s="66"/>
      <c r="AG532" s="66"/>
      <c r="AH532" s="66"/>
      <c r="AI532" s="66"/>
    </row>
    <row r="533" spans="1:35" ht="14.25" customHeight="1" x14ac:dyDescent="0.3">
      <c r="A533" s="61"/>
      <c r="B533" s="94"/>
      <c r="C533" s="92"/>
      <c r="D533" s="66"/>
      <c r="E533" s="93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  <c r="AA533" s="66"/>
      <c r="AB533" s="66"/>
      <c r="AC533" s="66"/>
      <c r="AD533" s="66"/>
      <c r="AE533" s="66"/>
      <c r="AF533" s="66"/>
      <c r="AG533" s="66"/>
      <c r="AH533" s="66"/>
      <c r="AI533" s="66"/>
    </row>
    <row r="534" spans="1:35" ht="14.25" customHeight="1" x14ac:dyDescent="0.3">
      <c r="A534" s="61"/>
      <c r="B534" s="94"/>
      <c r="C534" s="92"/>
      <c r="D534" s="66"/>
      <c r="E534" s="93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  <c r="AA534" s="66"/>
      <c r="AB534" s="66"/>
      <c r="AC534" s="66"/>
      <c r="AD534" s="66"/>
      <c r="AE534" s="66"/>
      <c r="AF534" s="66"/>
      <c r="AG534" s="66"/>
      <c r="AH534" s="66"/>
      <c r="AI534" s="66"/>
    </row>
    <row r="535" spans="1:35" ht="14.25" customHeight="1" x14ac:dyDescent="0.3">
      <c r="A535" s="61"/>
      <c r="B535" s="94"/>
      <c r="C535" s="92"/>
      <c r="D535" s="66"/>
      <c r="E535" s="93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  <c r="AA535" s="66"/>
      <c r="AB535" s="66"/>
      <c r="AC535" s="66"/>
      <c r="AD535" s="66"/>
      <c r="AE535" s="66"/>
      <c r="AF535" s="66"/>
      <c r="AG535" s="66"/>
      <c r="AH535" s="66"/>
      <c r="AI535" s="66"/>
    </row>
    <row r="536" spans="1:35" ht="14.25" customHeight="1" x14ac:dyDescent="0.3">
      <c r="A536" s="61"/>
      <c r="B536" s="94"/>
      <c r="C536" s="92"/>
      <c r="D536" s="66"/>
      <c r="E536" s="93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  <c r="AA536" s="66"/>
      <c r="AB536" s="66"/>
      <c r="AC536" s="66"/>
      <c r="AD536" s="66"/>
      <c r="AE536" s="66"/>
      <c r="AF536" s="66"/>
      <c r="AG536" s="66"/>
      <c r="AH536" s="66"/>
      <c r="AI536" s="66"/>
    </row>
    <row r="537" spans="1:35" ht="14.25" customHeight="1" x14ac:dyDescent="0.3">
      <c r="A537" s="61"/>
      <c r="B537" s="94"/>
      <c r="C537" s="92"/>
      <c r="D537" s="66"/>
      <c r="E537" s="93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  <c r="AA537" s="66"/>
      <c r="AB537" s="66"/>
      <c r="AC537" s="66"/>
      <c r="AD537" s="66"/>
      <c r="AE537" s="66"/>
      <c r="AF537" s="66"/>
      <c r="AG537" s="66"/>
      <c r="AH537" s="66"/>
      <c r="AI537" s="66"/>
    </row>
    <row r="538" spans="1:35" ht="14.25" customHeight="1" x14ac:dyDescent="0.3">
      <c r="A538" s="61"/>
      <c r="B538" s="94"/>
      <c r="C538" s="92"/>
      <c r="D538" s="66"/>
      <c r="E538" s="93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  <c r="AA538" s="66"/>
      <c r="AB538" s="66"/>
      <c r="AC538" s="66"/>
      <c r="AD538" s="66"/>
      <c r="AE538" s="66"/>
      <c r="AF538" s="66"/>
      <c r="AG538" s="66"/>
      <c r="AH538" s="66"/>
      <c r="AI538" s="66"/>
    </row>
    <row r="539" spans="1:35" ht="14.25" customHeight="1" x14ac:dyDescent="0.3">
      <c r="A539" s="61"/>
      <c r="B539" s="94"/>
      <c r="C539" s="92"/>
      <c r="D539" s="66"/>
      <c r="E539" s="93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  <c r="AA539" s="66"/>
      <c r="AB539" s="66"/>
      <c r="AC539" s="66"/>
      <c r="AD539" s="66"/>
      <c r="AE539" s="66"/>
      <c r="AF539" s="66"/>
      <c r="AG539" s="66"/>
      <c r="AH539" s="66"/>
      <c r="AI539" s="66"/>
    </row>
    <row r="540" spans="1:35" ht="14.25" customHeight="1" x14ac:dyDescent="0.3">
      <c r="A540" s="61"/>
      <c r="B540" s="94"/>
      <c r="C540" s="92"/>
      <c r="D540" s="66"/>
      <c r="E540" s="93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  <c r="AA540" s="66"/>
      <c r="AB540" s="66"/>
      <c r="AC540" s="66"/>
      <c r="AD540" s="66"/>
      <c r="AE540" s="66"/>
      <c r="AF540" s="66"/>
      <c r="AG540" s="66"/>
      <c r="AH540" s="66"/>
      <c r="AI540" s="66"/>
    </row>
    <row r="541" spans="1:35" ht="14.25" customHeight="1" x14ac:dyDescent="0.3">
      <c r="A541" s="61"/>
      <c r="B541" s="94"/>
      <c r="C541" s="92"/>
      <c r="D541" s="66"/>
      <c r="E541" s="93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  <c r="AA541" s="66"/>
      <c r="AB541" s="66"/>
      <c r="AC541" s="66"/>
      <c r="AD541" s="66"/>
      <c r="AE541" s="66"/>
      <c r="AF541" s="66"/>
      <c r="AG541" s="66"/>
      <c r="AH541" s="66"/>
      <c r="AI541" s="66"/>
    </row>
    <row r="542" spans="1:35" ht="14.25" customHeight="1" x14ac:dyDescent="0.3">
      <c r="A542" s="61"/>
      <c r="B542" s="94"/>
      <c r="C542" s="92"/>
      <c r="D542" s="66"/>
      <c r="E542" s="93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  <c r="AA542" s="66"/>
      <c r="AB542" s="66"/>
      <c r="AC542" s="66"/>
      <c r="AD542" s="66"/>
      <c r="AE542" s="66"/>
      <c r="AF542" s="66"/>
      <c r="AG542" s="66"/>
      <c r="AH542" s="66"/>
      <c r="AI542" s="66"/>
    </row>
    <row r="543" spans="1:35" ht="14.25" customHeight="1" x14ac:dyDescent="0.3">
      <c r="A543" s="61"/>
      <c r="B543" s="94"/>
      <c r="C543" s="92"/>
      <c r="D543" s="66"/>
      <c r="E543" s="93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  <c r="AA543" s="66"/>
      <c r="AB543" s="66"/>
      <c r="AC543" s="66"/>
      <c r="AD543" s="66"/>
      <c r="AE543" s="66"/>
      <c r="AF543" s="66"/>
      <c r="AG543" s="66"/>
      <c r="AH543" s="66"/>
      <c r="AI543" s="66"/>
    </row>
    <row r="544" spans="1:35" ht="14.25" customHeight="1" x14ac:dyDescent="0.3">
      <c r="A544" s="61"/>
      <c r="B544" s="94"/>
      <c r="C544" s="92"/>
      <c r="D544" s="66"/>
      <c r="E544" s="93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  <c r="AA544" s="66"/>
      <c r="AB544" s="66"/>
      <c r="AC544" s="66"/>
      <c r="AD544" s="66"/>
      <c r="AE544" s="66"/>
      <c r="AF544" s="66"/>
      <c r="AG544" s="66"/>
      <c r="AH544" s="66"/>
      <c r="AI544" s="66"/>
    </row>
    <row r="545" spans="1:35" ht="14.25" customHeight="1" x14ac:dyDescent="0.3">
      <c r="A545" s="61"/>
      <c r="B545" s="94"/>
      <c r="C545" s="92"/>
      <c r="D545" s="66"/>
      <c r="E545" s="93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  <c r="AA545" s="66"/>
      <c r="AB545" s="66"/>
      <c r="AC545" s="66"/>
      <c r="AD545" s="66"/>
      <c r="AE545" s="66"/>
      <c r="AF545" s="66"/>
      <c r="AG545" s="66"/>
      <c r="AH545" s="66"/>
      <c r="AI545" s="66"/>
    </row>
    <row r="546" spans="1:35" ht="14.25" customHeight="1" x14ac:dyDescent="0.3">
      <c r="A546" s="61"/>
      <c r="B546" s="94"/>
      <c r="C546" s="92"/>
      <c r="D546" s="66"/>
      <c r="E546" s="93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  <c r="AA546" s="66"/>
      <c r="AB546" s="66"/>
      <c r="AC546" s="66"/>
      <c r="AD546" s="66"/>
      <c r="AE546" s="66"/>
      <c r="AF546" s="66"/>
      <c r="AG546" s="66"/>
      <c r="AH546" s="66"/>
      <c r="AI546" s="66"/>
    </row>
    <row r="547" spans="1:35" ht="14.25" customHeight="1" x14ac:dyDescent="0.3">
      <c r="A547" s="61"/>
      <c r="B547" s="94"/>
      <c r="C547" s="92"/>
      <c r="D547" s="66"/>
      <c r="E547" s="93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  <c r="AA547" s="66"/>
      <c r="AB547" s="66"/>
      <c r="AC547" s="66"/>
      <c r="AD547" s="66"/>
      <c r="AE547" s="66"/>
      <c r="AF547" s="66"/>
      <c r="AG547" s="66"/>
      <c r="AH547" s="66"/>
      <c r="AI547" s="66"/>
    </row>
    <row r="548" spans="1:35" ht="14.25" customHeight="1" x14ac:dyDescent="0.3">
      <c r="A548" s="61"/>
      <c r="B548" s="94"/>
      <c r="C548" s="92"/>
      <c r="D548" s="66"/>
      <c r="E548" s="93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  <c r="AA548" s="66"/>
      <c r="AB548" s="66"/>
      <c r="AC548" s="66"/>
      <c r="AD548" s="66"/>
      <c r="AE548" s="66"/>
      <c r="AF548" s="66"/>
      <c r="AG548" s="66"/>
      <c r="AH548" s="66"/>
      <c r="AI548" s="66"/>
    </row>
    <row r="549" spans="1:35" ht="14.25" customHeight="1" x14ac:dyDescent="0.3">
      <c r="A549" s="61"/>
      <c r="B549" s="94"/>
      <c r="C549" s="92"/>
      <c r="D549" s="66"/>
      <c r="E549" s="93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  <c r="AA549" s="66"/>
      <c r="AB549" s="66"/>
      <c r="AC549" s="66"/>
      <c r="AD549" s="66"/>
      <c r="AE549" s="66"/>
      <c r="AF549" s="66"/>
      <c r="AG549" s="66"/>
      <c r="AH549" s="66"/>
      <c r="AI549" s="66"/>
    </row>
    <row r="550" spans="1:35" ht="14.25" customHeight="1" x14ac:dyDescent="0.3">
      <c r="A550" s="61"/>
      <c r="B550" s="94"/>
      <c r="C550" s="92"/>
      <c r="D550" s="66"/>
      <c r="E550" s="93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  <c r="AA550" s="66"/>
      <c r="AB550" s="66"/>
      <c r="AC550" s="66"/>
      <c r="AD550" s="66"/>
      <c r="AE550" s="66"/>
      <c r="AF550" s="66"/>
      <c r="AG550" s="66"/>
      <c r="AH550" s="66"/>
      <c r="AI550" s="66"/>
    </row>
    <row r="551" spans="1:35" ht="14.25" customHeight="1" x14ac:dyDescent="0.3">
      <c r="A551" s="61"/>
      <c r="B551" s="94"/>
      <c r="C551" s="92"/>
      <c r="D551" s="66"/>
      <c r="E551" s="93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  <c r="AA551" s="66"/>
      <c r="AB551" s="66"/>
      <c r="AC551" s="66"/>
      <c r="AD551" s="66"/>
      <c r="AE551" s="66"/>
      <c r="AF551" s="66"/>
      <c r="AG551" s="66"/>
      <c r="AH551" s="66"/>
      <c r="AI551" s="66"/>
    </row>
    <row r="552" spans="1:35" ht="14.25" customHeight="1" x14ac:dyDescent="0.3">
      <c r="A552" s="61"/>
      <c r="B552" s="94"/>
      <c r="C552" s="92"/>
      <c r="D552" s="66"/>
      <c r="E552" s="93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  <c r="AA552" s="66"/>
      <c r="AB552" s="66"/>
      <c r="AC552" s="66"/>
      <c r="AD552" s="66"/>
      <c r="AE552" s="66"/>
      <c r="AF552" s="66"/>
      <c r="AG552" s="66"/>
      <c r="AH552" s="66"/>
      <c r="AI552" s="66"/>
    </row>
    <row r="553" spans="1:35" ht="14.25" customHeight="1" x14ac:dyDescent="0.3">
      <c r="A553" s="61"/>
      <c r="B553" s="94"/>
      <c r="C553" s="92"/>
      <c r="D553" s="66"/>
      <c r="E553" s="93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  <c r="AA553" s="66"/>
      <c r="AB553" s="66"/>
      <c r="AC553" s="66"/>
      <c r="AD553" s="66"/>
      <c r="AE553" s="66"/>
      <c r="AF553" s="66"/>
      <c r="AG553" s="66"/>
      <c r="AH553" s="66"/>
      <c r="AI553" s="66"/>
    </row>
    <row r="554" spans="1:35" ht="14.25" customHeight="1" x14ac:dyDescent="0.3">
      <c r="A554" s="61"/>
      <c r="B554" s="94"/>
      <c r="C554" s="92"/>
      <c r="D554" s="66"/>
      <c r="E554" s="93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  <c r="AA554" s="66"/>
      <c r="AB554" s="66"/>
      <c r="AC554" s="66"/>
      <c r="AD554" s="66"/>
      <c r="AE554" s="66"/>
      <c r="AF554" s="66"/>
      <c r="AG554" s="66"/>
      <c r="AH554" s="66"/>
      <c r="AI554" s="66"/>
    </row>
    <row r="555" spans="1:35" ht="14.25" customHeight="1" x14ac:dyDescent="0.3">
      <c r="A555" s="61"/>
      <c r="B555" s="94"/>
      <c r="C555" s="92"/>
      <c r="D555" s="66"/>
      <c r="E555" s="93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  <c r="AA555" s="66"/>
      <c r="AB555" s="66"/>
      <c r="AC555" s="66"/>
      <c r="AD555" s="66"/>
      <c r="AE555" s="66"/>
      <c r="AF555" s="66"/>
      <c r="AG555" s="66"/>
      <c r="AH555" s="66"/>
      <c r="AI555" s="66"/>
    </row>
    <row r="556" spans="1:35" ht="14.25" customHeight="1" x14ac:dyDescent="0.3">
      <c r="A556" s="61"/>
      <c r="B556" s="94"/>
      <c r="C556" s="92"/>
      <c r="D556" s="66"/>
      <c r="E556" s="93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  <c r="AA556" s="66"/>
      <c r="AB556" s="66"/>
      <c r="AC556" s="66"/>
      <c r="AD556" s="66"/>
      <c r="AE556" s="66"/>
      <c r="AF556" s="66"/>
      <c r="AG556" s="66"/>
      <c r="AH556" s="66"/>
      <c r="AI556" s="66"/>
    </row>
    <row r="557" spans="1:35" ht="14.25" customHeight="1" x14ac:dyDescent="0.3">
      <c r="A557" s="61"/>
      <c r="B557" s="94"/>
      <c r="C557" s="92"/>
      <c r="D557" s="66"/>
      <c r="E557" s="93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  <c r="AA557" s="66"/>
      <c r="AB557" s="66"/>
      <c r="AC557" s="66"/>
      <c r="AD557" s="66"/>
      <c r="AE557" s="66"/>
      <c r="AF557" s="66"/>
      <c r="AG557" s="66"/>
      <c r="AH557" s="66"/>
      <c r="AI557" s="66"/>
    </row>
    <row r="558" spans="1:35" ht="14.25" customHeight="1" x14ac:dyDescent="0.3">
      <c r="A558" s="61"/>
      <c r="B558" s="94"/>
      <c r="C558" s="92"/>
      <c r="D558" s="66"/>
      <c r="E558" s="93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  <c r="AA558" s="66"/>
      <c r="AB558" s="66"/>
      <c r="AC558" s="66"/>
      <c r="AD558" s="66"/>
      <c r="AE558" s="66"/>
      <c r="AF558" s="66"/>
      <c r="AG558" s="66"/>
      <c r="AH558" s="66"/>
      <c r="AI558" s="66"/>
    </row>
    <row r="559" spans="1:35" ht="14.25" customHeight="1" x14ac:dyDescent="0.3">
      <c r="A559" s="61"/>
      <c r="B559" s="94"/>
      <c r="C559" s="92"/>
      <c r="D559" s="66"/>
      <c r="E559" s="93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  <c r="AA559" s="66"/>
      <c r="AB559" s="66"/>
      <c r="AC559" s="66"/>
      <c r="AD559" s="66"/>
      <c r="AE559" s="66"/>
      <c r="AF559" s="66"/>
      <c r="AG559" s="66"/>
      <c r="AH559" s="66"/>
      <c r="AI559" s="66"/>
    </row>
    <row r="560" spans="1:35" ht="14.25" customHeight="1" x14ac:dyDescent="0.3">
      <c r="A560" s="61"/>
      <c r="B560" s="94"/>
      <c r="C560" s="92"/>
      <c r="D560" s="66"/>
      <c r="E560" s="93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  <c r="AA560" s="66"/>
      <c r="AB560" s="66"/>
      <c r="AC560" s="66"/>
      <c r="AD560" s="66"/>
      <c r="AE560" s="66"/>
      <c r="AF560" s="66"/>
      <c r="AG560" s="66"/>
      <c r="AH560" s="66"/>
      <c r="AI560" s="66"/>
    </row>
    <row r="561" spans="1:35" ht="14.25" customHeight="1" x14ac:dyDescent="0.3">
      <c r="A561" s="61"/>
      <c r="B561" s="94"/>
      <c r="C561" s="92"/>
      <c r="D561" s="66"/>
      <c r="E561" s="93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  <c r="AA561" s="66"/>
      <c r="AB561" s="66"/>
      <c r="AC561" s="66"/>
      <c r="AD561" s="66"/>
      <c r="AE561" s="66"/>
      <c r="AF561" s="66"/>
      <c r="AG561" s="66"/>
      <c r="AH561" s="66"/>
      <c r="AI561" s="66"/>
    </row>
    <row r="562" spans="1:35" ht="14.25" customHeight="1" x14ac:dyDescent="0.3">
      <c r="A562" s="61"/>
      <c r="B562" s="94"/>
      <c r="C562" s="92"/>
      <c r="D562" s="66"/>
      <c r="E562" s="93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  <c r="AA562" s="66"/>
      <c r="AB562" s="66"/>
      <c r="AC562" s="66"/>
      <c r="AD562" s="66"/>
      <c r="AE562" s="66"/>
      <c r="AF562" s="66"/>
      <c r="AG562" s="66"/>
      <c r="AH562" s="66"/>
      <c r="AI562" s="66"/>
    </row>
    <row r="563" spans="1:35" ht="14.25" customHeight="1" x14ac:dyDescent="0.3">
      <c r="A563" s="61"/>
      <c r="B563" s="94"/>
      <c r="C563" s="92"/>
      <c r="D563" s="66"/>
      <c r="E563" s="93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  <c r="AA563" s="66"/>
      <c r="AB563" s="66"/>
      <c r="AC563" s="66"/>
      <c r="AD563" s="66"/>
      <c r="AE563" s="66"/>
      <c r="AF563" s="66"/>
      <c r="AG563" s="66"/>
      <c r="AH563" s="66"/>
      <c r="AI563" s="66"/>
    </row>
    <row r="564" spans="1:35" ht="14.25" customHeight="1" x14ac:dyDescent="0.3">
      <c r="A564" s="61"/>
      <c r="B564" s="94"/>
      <c r="C564" s="92"/>
      <c r="D564" s="66"/>
      <c r="E564" s="93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  <c r="AA564" s="66"/>
      <c r="AB564" s="66"/>
      <c r="AC564" s="66"/>
      <c r="AD564" s="66"/>
      <c r="AE564" s="66"/>
      <c r="AF564" s="66"/>
      <c r="AG564" s="66"/>
      <c r="AH564" s="66"/>
      <c r="AI564" s="66"/>
    </row>
    <row r="565" spans="1:35" ht="14.25" customHeight="1" x14ac:dyDescent="0.3">
      <c r="A565" s="61"/>
      <c r="B565" s="94"/>
      <c r="C565" s="92"/>
      <c r="D565" s="66"/>
      <c r="E565" s="93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  <c r="AA565" s="66"/>
      <c r="AB565" s="66"/>
      <c r="AC565" s="66"/>
      <c r="AD565" s="66"/>
      <c r="AE565" s="66"/>
      <c r="AF565" s="66"/>
      <c r="AG565" s="66"/>
      <c r="AH565" s="66"/>
      <c r="AI565" s="66"/>
    </row>
    <row r="566" spans="1:35" ht="14.25" customHeight="1" x14ac:dyDescent="0.3">
      <c r="A566" s="61"/>
      <c r="B566" s="94"/>
      <c r="C566" s="92"/>
      <c r="D566" s="66"/>
      <c r="E566" s="93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  <c r="AA566" s="66"/>
      <c r="AB566" s="66"/>
      <c r="AC566" s="66"/>
      <c r="AD566" s="66"/>
      <c r="AE566" s="66"/>
      <c r="AF566" s="66"/>
      <c r="AG566" s="66"/>
      <c r="AH566" s="66"/>
      <c r="AI566" s="66"/>
    </row>
    <row r="567" spans="1:35" ht="14.25" customHeight="1" x14ac:dyDescent="0.3">
      <c r="A567" s="61"/>
      <c r="B567" s="94"/>
      <c r="C567" s="92"/>
      <c r="D567" s="66"/>
      <c r="E567" s="93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  <c r="AA567" s="66"/>
      <c r="AB567" s="66"/>
      <c r="AC567" s="66"/>
      <c r="AD567" s="66"/>
      <c r="AE567" s="66"/>
      <c r="AF567" s="66"/>
      <c r="AG567" s="66"/>
      <c r="AH567" s="66"/>
      <c r="AI567" s="66"/>
    </row>
    <row r="568" spans="1:35" ht="14.25" customHeight="1" x14ac:dyDescent="0.3">
      <c r="A568" s="61"/>
      <c r="B568" s="94"/>
      <c r="C568" s="92"/>
      <c r="D568" s="66"/>
      <c r="E568" s="93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  <c r="AA568" s="66"/>
      <c r="AB568" s="66"/>
      <c r="AC568" s="66"/>
      <c r="AD568" s="66"/>
      <c r="AE568" s="66"/>
      <c r="AF568" s="66"/>
      <c r="AG568" s="66"/>
      <c r="AH568" s="66"/>
      <c r="AI568" s="66"/>
    </row>
    <row r="569" spans="1:35" ht="14.25" customHeight="1" x14ac:dyDescent="0.3">
      <c r="A569" s="61"/>
      <c r="B569" s="94"/>
      <c r="C569" s="92"/>
      <c r="D569" s="66"/>
      <c r="E569" s="93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  <c r="AA569" s="66"/>
      <c r="AB569" s="66"/>
      <c r="AC569" s="66"/>
      <c r="AD569" s="66"/>
      <c r="AE569" s="66"/>
      <c r="AF569" s="66"/>
      <c r="AG569" s="66"/>
      <c r="AH569" s="66"/>
      <c r="AI569" s="66"/>
    </row>
    <row r="570" spans="1:35" ht="14.25" customHeight="1" x14ac:dyDescent="0.3">
      <c r="A570" s="61"/>
      <c r="B570" s="94"/>
      <c r="C570" s="92"/>
      <c r="D570" s="66"/>
      <c r="E570" s="93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  <c r="AA570" s="66"/>
      <c r="AB570" s="66"/>
      <c r="AC570" s="66"/>
      <c r="AD570" s="66"/>
      <c r="AE570" s="66"/>
      <c r="AF570" s="66"/>
      <c r="AG570" s="66"/>
      <c r="AH570" s="66"/>
      <c r="AI570" s="66"/>
    </row>
    <row r="571" spans="1:35" ht="14.25" customHeight="1" x14ac:dyDescent="0.3">
      <c r="A571" s="61"/>
      <c r="B571" s="94"/>
      <c r="C571" s="92"/>
      <c r="D571" s="66"/>
      <c r="E571" s="93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  <c r="AA571" s="66"/>
      <c r="AB571" s="66"/>
      <c r="AC571" s="66"/>
      <c r="AD571" s="66"/>
      <c r="AE571" s="66"/>
      <c r="AF571" s="66"/>
      <c r="AG571" s="66"/>
      <c r="AH571" s="66"/>
      <c r="AI571" s="66"/>
    </row>
    <row r="572" spans="1:35" ht="14.25" customHeight="1" x14ac:dyDescent="0.3">
      <c r="A572" s="61"/>
      <c r="B572" s="94"/>
      <c r="C572" s="92"/>
      <c r="D572" s="66"/>
      <c r="E572" s="93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  <c r="AA572" s="66"/>
      <c r="AB572" s="66"/>
      <c r="AC572" s="66"/>
      <c r="AD572" s="66"/>
      <c r="AE572" s="66"/>
      <c r="AF572" s="66"/>
      <c r="AG572" s="66"/>
      <c r="AH572" s="66"/>
      <c r="AI572" s="66"/>
    </row>
    <row r="573" spans="1:35" ht="14.25" customHeight="1" x14ac:dyDescent="0.3">
      <c r="A573" s="61"/>
      <c r="B573" s="94"/>
      <c r="C573" s="92"/>
      <c r="D573" s="66"/>
      <c r="E573" s="93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  <c r="AA573" s="66"/>
      <c r="AB573" s="66"/>
      <c r="AC573" s="66"/>
      <c r="AD573" s="66"/>
      <c r="AE573" s="66"/>
      <c r="AF573" s="66"/>
      <c r="AG573" s="66"/>
      <c r="AH573" s="66"/>
      <c r="AI573" s="66"/>
    </row>
    <row r="574" spans="1:35" ht="14.25" customHeight="1" x14ac:dyDescent="0.3">
      <c r="A574" s="61"/>
      <c r="B574" s="94"/>
      <c r="C574" s="92"/>
      <c r="D574" s="66"/>
      <c r="E574" s="93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  <c r="AA574" s="66"/>
      <c r="AB574" s="66"/>
      <c r="AC574" s="66"/>
      <c r="AD574" s="66"/>
      <c r="AE574" s="66"/>
      <c r="AF574" s="66"/>
      <c r="AG574" s="66"/>
      <c r="AH574" s="66"/>
      <c r="AI574" s="66"/>
    </row>
    <row r="575" spans="1:35" ht="14.25" customHeight="1" x14ac:dyDescent="0.3">
      <c r="A575" s="61"/>
      <c r="B575" s="94"/>
      <c r="C575" s="92"/>
      <c r="D575" s="66"/>
      <c r="E575" s="93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  <c r="AA575" s="66"/>
      <c r="AB575" s="66"/>
      <c r="AC575" s="66"/>
      <c r="AD575" s="66"/>
      <c r="AE575" s="66"/>
      <c r="AF575" s="66"/>
      <c r="AG575" s="66"/>
      <c r="AH575" s="66"/>
      <c r="AI575" s="66"/>
    </row>
    <row r="576" spans="1:35" ht="14.25" customHeight="1" x14ac:dyDescent="0.3">
      <c r="A576" s="61"/>
      <c r="B576" s="94"/>
      <c r="C576" s="92"/>
      <c r="D576" s="66"/>
      <c r="E576" s="93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  <c r="AA576" s="66"/>
      <c r="AB576" s="66"/>
      <c r="AC576" s="66"/>
      <c r="AD576" s="66"/>
      <c r="AE576" s="66"/>
      <c r="AF576" s="66"/>
      <c r="AG576" s="66"/>
      <c r="AH576" s="66"/>
      <c r="AI576" s="66"/>
    </row>
    <row r="577" spans="1:35" ht="14.25" customHeight="1" x14ac:dyDescent="0.3">
      <c r="A577" s="61"/>
      <c r="B577" s="94"/>
      <c r="C577" s="92"/>
      <c r="D577" s="66"/>
      <c r="E577" s="93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  <c r="AA577" s="66"/>
      <c r="AB577" s="66"/>
      <c r="AC577" s="66"/>
      <c r="AD577" s="66"/>
      <c r="AE577" s="66"/>
      <c r="AF577" s="66"/>
      <c r="AG577" s="66"/>
      <c r="AH577" s="66"/>
      <c r="AI577" s="66"/>
    </row>
    <row r="578" spans="1:35" ht="14.25" customHeight="1" x14ac:dyDescent="0.3">
      <c r="A578" s="61"/>
      <c r="B578" s="94"/>
      <c r="C578" s="92"/>
      <c r="D578" s="66"/>
      <c r="E578" s="93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  <c r="AA578" s="66"/>
      <c r="AB578" s="66"/>
      <c r="AC578" s="66"/>
      <c r="AD578" s="66"/>
      <c r="AE578" s="66"/>
      <c r="AF578" s="66"/>
      <c r="AG578" s="66"/>
      <c r="AH578" s="66"/>
      <c r="AI578" s="66"/>
    </row>
    <row r="579" spans="1:35" ht="14.25" customHeight="1" x14ac:dyDescent="0.3">
      <c r="A579" s="61"/>
      <c r="B579" s="94"/>
      <c r="C579" s="92"/>
      <c r="D579" s="66"/>
      <c r="E579" s="93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  <c r="AA579" s="66"/>
      <c r="AB579" s="66"/>
      <c r="AC579" s="66"/>
      <c r="AD579" s="66"/>
      <c r="AE579" s="66"/>
      <c r="AF579" s="66"/>
      <c r="AG579" s="66"/>
      <c r="AH579" s="66"/>
      <c r="AI579" s="66"/>
    </row>
    <row r="580" spans="1:35" ht="14.25" customHeight="1" x14ac:dyDescent="0.3">
      <c r="A580" s="61"/>
      <c r="B580" s="94"/>
      <c r="C580" s="92"/>
      <c r="D580" s="66"/>
      <c r="E580" s="93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  <c r="AA580" s="66"/>
      <c r="AB580" s="66"/>
      <c r="AC580" s="66"/>
      <c r="AD580" s="66"/>
      <c r="AE580" s="66"/>
      <c r="AF580" s="66"/>
      <c r="AG580" s="66"/>
      <c r="AH580" s="66"/>
      <c r="AI580" s="66"/>
    </row>
    <row r="581" spans="1:35" ht="14.25" customHeight="1" x14ac:dyDescent="0.3">
      <c r="A581" s="61"/>
      <c r="B581" s="94"/>
      <c r="C581" s="92"/>
      <c r="D581" s="66"/>
      <c r="E581" s="93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  <c r="AA581" s="66"/>
      <c r="AB581" s="66"/>
      <c r="AC581" s="66"/>
      <c r="AD581" s="66"/>
      <c r="AE581" s="66"/>
      <c r="AF581" s="66"/>
      <c r="AG581" s="66"/>
      <c r="AH581" s="66"/>
      <c r="AI581" s="66"/>
    </row>
    <row r="582" spans="1:35" ht="14.25" customHeight="1" x14ac:dyDescent="0.3">
      <c r="A582" s="61"/>
      <c r="B582" s="94"/>
      <c r="C582" s="92"/>
      <c r="D582" s="66"/>
      <c r="E582" s="93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  <c r="AA582" s="66"/>
      <c r="AB582" s="66"/>
      <c r="AC582" s="66"/>
      <c r="AD582" s="66"/>
      <c r="AE582" s="66"/>
      <c r="AF582" s="66"/>
      <c r="AG582" s="66"/>
      <c r="AH582" s="66"/>
      <c r="AI582" s="66"/>
    </row>
    <row r="583" spans="1:35" ht="14.25" customHeight="1" x14ac:dyDescent="0.3">
      <c r="A583" s="61"/>
      <c r="B583" s="94"/>
      <c r="C583" s="92"/>
      <c r="D583" s="66"/>
      <c r="E583" s="93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  <c r="AA583" s="66"/>
      <c r="AB583" s="66"/>
      <c r="AC583" s="66"/>
      <c r="AD583" s="66"/>
      <c r="AE583" s="66"/>
      <c r="AF583" s="66"/>
      <c r="AG583" s="66"/>
      <c r="AH583" s="66"/>
      <c r="AI583" s="66"/>
    </row>
    <row r="584" spans="1:35" ht="14.25" customHeight="1" x14ac:dyDescent="0.3">
      <c r="A584" s="61"/>
      <c r="B584" s="94"/>
      <c r="C584" s="92"/>
      <c r="D584" s="66"/>
      <c r="E584" s="93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  <c r="AA584" s="66"/>
      <c r="AB584" s="66"/>
      <c r="AC584" s="66"/>
      <c r="AD584" s="66"/>
      <c r="AE584" s="66"/>
      <c r="AF584" s="66"/>
      <c r="AG584" s="66"/>
      <c r="AH584" s="66"/>
      <c r="AI584" s="66"/>
    </row>
    <row r="585" spans="1:35" ht="14.25" customHeight="1" x14ac:dyDescent="0.3">
      <c r="A585" s="61"/>
      <c r="B585" s="94"/>
      <c r="C585" s="92"/>
      <c r="D585" s="66"/>
      <c r="E585" s="93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  <c r="AA585" s="66"/>
      <c r="AB585" s="66"/>
      <c r="AC585" s="66"/>
      <c r="AD585" s="66"/>
      <c r="AE585" s="66"/>
      <c r="AF585" s="66"/>
      <c r="AG585" s="66"/>
      <c r="AH585" s="66"/>
      <c r="AI585" s="66"/>
    </row>
    <row r="586" spans="1:35" ht="14.25" customHeight="1" x14ac:dyDescent="0.3">
      <c r="A586" s="61"/>
      <c r="B586" s="94"/>
      <c r="C586" s="92"/>
      <c r="D586" s="66"/>
      <c r="E586" s="93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  <c r="AA586" s="66"/>
      <c r="AB586" s="66"/>
      <c r="AC586" s="66"/>
      <c r="AD586" s="66"/>
      <c r="AE586" s="66"/>
      <c r="AF586" s="66"/>
      <c r="AG586" s="66"/>
      <c r="AH586" s="66"/>
      <c r="AI586" s="66"/>
    </row>
    <row r="587" spans="1:35" ht="14.25" customHeight="1" x14ac:dyDescent="0.3">
      <c r="A587" s="61"/>
      <c r="B587" s="94"/>
      <c r="C587" s="92"/>
      <c r="D587" s="66"/>
      <c r="E587" s="93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  <c r="AA587" s="66"/>
      <c r="AB587" s="66"/>
      <c r="AC587" s="66"/>
      <c r="AD587" s="66"/>
      <c r="AE587" s="66"/>
      <c r="AF587" s="66"/>
      <c r="AG587" s="66"/>
      <c r="AH587" s="66"/>
      <c r="AI587" s="66"/>
    </row>
    <row r="588" spans="1:35" ht="14.25" customHeight="1" x14ac:dyDescent="0.3">
      <c r="A588" s="61"/>
      <c r="B588" s="94"/>
      <c r="C588" s="92"/>
      <c r="D588" s="66"/>
      <c r="E588" s="93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  <c r="AA588" s="66"/>
      <c r="AB588" s="66"/>
      <c r="AC588" s="66"/>
      <c r="AD588" s="66"/>
      <c r="AE588" s="66"/>
      <c r="AF588" s="66"/>
      <c r="AG588" s="66"/>
      <c r="AH588" s="66"/>
      <c r="AI588" s="66"/>
    </row>
    <row r="589" spans="1:35" ht="14.25" customHeight="1" x14ac:dyDescent="0.3">
      <c r="A589" s="61"/>
      <c r="B589" s="94"/>
      <c r="C589" s="92"/>
      <c r="D589" s="66"/>
      <c r="E589" s="93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  <c r="AA589" s="66"/>
      <c r="AB589" s="66"/>
      <c r="AC589" s="66"/>
      <c r="AD589" s="66"/>
      <c r="AE589" s="66"/>
      <c r="AF589" s="66"/>
      <c r="AG589" s="66"/>
      <c r="AH589" s="66"/>
      <c r="AI589" s="66"/>
    </row>
    <row r="590" spans="1:35" ht="14.25" customHeight="1" x14ac:dyDescent="0.3">
      <c r="A590" s="61"/>
      <c r="B590" s="94"/>
      <c r="C590" s="92"/>
      <c r="D590" s="66"/>
      <c r="E590" s="93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  <c r="AA590" s="66"/>
      <c r="AB590" s="66"/>
      <c r="AC590" s="66"/>
      <c r="AD590" s="66"/>
      <c r="AE590" s="66"/>
      <c r="AF590" s="66"/>
      <c r="AG590" s="66"/>
      <c r="AH590" s="66"/>
      <c r="AI590" s="66"/>
    </row>
    <row r="591" spans="1:35" ht="14.25" customHeight="1" x14ac:dyDescent="0.3">
      <c r="A591" s="61"/>
      <c r="B591" s="94"/>
      <c r="C591" s="92"/>
      <c r="D591" s="66"/>
      <c r="E591" s="93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  <c r="AA591" s="66"/>
      <c r="AB591" s="66"/>
      <c r="AC591" s="66"/>
      <c r="AD591" s="66"/>
      <c r="AE591" s="66"/>
      <c r="AF591" s="66"/>
      <c r="AG591" s="66"/>
      <c r="AH591" s="66"/>
      <c r="AI591" s="66"/>
    </row>
    <row r="592" spans="1:35" ht="14.25" customHeight="1" x14ac:dyDescent="0.3">
      <c r="A592" s="61"/>
      <c r="B592" s="94"/>
      <c r="C592" s="92"/>
      <c r="D592" s="66"/>
      <c r="E592" s="93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  <c r="AA592" s="66"/>
      <c r="AB592" s="66"/>
      <c r="AC592" s="66"/>
      <c r="AD592" s="66"/>
      <c r="AE592" s="66"/>
      <c r="AF592" s="66"/>
      <c r="AG592" s="66"/>
      <c r="AH592" s="66"/>
      <c r="AI592" s="66"/>
    </row>
    <row r="593" spans="1:35" ht="14.25" customHeight="1" x14ac:dyDescent="0.3">
      <c r="A593" s="61"/>
      <c r="B593" s="94"/>
      <c r="C593" s="92"/>
      <c r="D593" s="66"/>
      <c r="E593" s="93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  <c r="AA593" s="66"/>
      <c r="AB593" s="66"/>
      <c r="AC593" s="66"/>
      <c r="AD593" s="66"/>
      <c r="AE593" s="66"/>
      <c r="AF593" s="66"/>
      <c r="AG593" s="66"/>
      <c r="AH593" s="66"/>
      <c r="AI593" s="66"/>
    </row>
    <row r="594" spans="1:35" ht="14.25" customHeight="1" x14ac:dyDescent="0.3">
      <c r="A594" s="61"/>
      <c r="B594" s="94"/>
      <c r="C594" s="92"/>
      <c r="D594" s="66"/>
      <c r="E594" s="93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  <c r="AA594" s="66"/>
      <c r="AB594" s="66"/>
      <c r="AC594" s="66"/>
      <c r="AD594" s="66"/>
      <c r="AE594" s="66"/>
      <c r="AF594" s="66"/>
      <c r="AG594" s="66"/>
      <c r="AH594" s="66"/>
      <c r="AI594" s="66"/>
    </row>
    <row r="595" spans="1:35" ht="14.25" customHeight="1" x14ac:dyDescent="0.3">
      <c r="A595" s="61"/>
      <c r="B595" s="94"/>
      <c r="C595" s="92"/>
      <c r="D595" s="66"/>
      <c r="E595" s="93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  <c r="AA595" s="66"/>
      <c r="AB595" s="66"/>
      <c r="AC595" s="66"/>
      <c r="AD595" s="66"/>
      <c r="AE595" s="66"/>
      <c r="AF595" s="66"/>
      <c r="AG595" s="66"/>
      <c r="AH595" s="66"/>
      <c r="AI595" s="66"/>
    </row>
    <row r="596" spans="1:35" ht="14.25" customHeight="1" x14ac:dyDescent="0.3">
      <c r="A596" s="61"/>
      <c r="B596" s="94"/>
      <c r="C596" s="92"/>
      <c r="D596" s="66"/>
      <c r="E596" s="93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  <c r="AA596" s="66"/>
      <c r="AB596" s="66"/>
      <c r="AC596" s="66"/>
      <c r="AD596" s="66"/>
      <c r="AE596" s="66"/>
      <c r="AF596" s="66"/>
      <c r="AG596" s="66"/>
      <c r="AH596" s="66"/>
      <c r="AI596" s="66"/>
    </row>
    <row r="597" spans="1:35" ht="14.25" customHeight="1" x14ac:dyDescent="0.3">
      <c r="A597" s="61"/>
      <c r="B597" s="94"/>
      <c r="C597" s="92"/>
      <c r="D597" s="66"/>
      <c r="E597" s="93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  <c r="AA597" s="66"/>
      <c r="AB597" s="66"/>
      <c r="AC597" s="66"/>
      <c r="AD597" s="66"/>
      <c r="AE597" s="66"/>
      <c r="AF597" s="66"/>
      <c r="AG597" s="66"/>
      <c r="AH597" s="66"/>
      <c r="AI597" s="66"/>
    </row>
    <row r="598" spans="1:35" ht="14.25" customHeight="1" x14ac:dyDescent="0.3">
      <c r="A598" s="61"/>
      <c r="B598" s="94"/>
      <c r="C598" s="92"/>
      <c r="D598" s="66"/>
      <c r="E598" s="93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  <c r="AA598" s="66"/>
      <c r="AB598" s="66"/>
      <c r="AC598" s="66"/>
      <c r="AD598" s="66"/>
      <c r="AE598" s="66"/>
      <c r="AF598" s="66"/>
      <c r="AG598" s="66"/>
      <c r="AH598" s="66"/>
      <c r="AI598" s="66"/>
    </row>
    <row r="599" spans="1:35" ht="14.25" customHeight="1" x14ac:dyDescent="0.3">
      <c r="A599" s="61"/>
      <c r="B599" s="94"/>
      <c r="C599" s="92"/>
      <c r="D599" s="66"/>
      <c r="E599" s="93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  <c r="AA599" s="66"/>
      <c r="AB599" s="66"/>
      <c r="AC599" s="66"/>
      <c r="AD599" s="66"/>
      <c r="AE599" s="66"/>
      <c r="AF599" s="66"/>
      <c r="AG599" s="66"/>
      <c r="AH599" s="66"/>
      <c r="AI599" s="66"/>
    </row>
    <row r="600" spans="1:35" ht="14.25" customHeight="1" x14ac:dyDescent="0.3">
      <c r="A600" s="61"/>
      <c r="B600" s="94"/>
      <c r="C600" s="92"/>
      <c r="D600" s="66"/>
      <c r="E600" s="93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  <c r="AA600" s="66"/>
      <c r="AB600" s="66"/>
      <c r="AC600" s="66"/>
      <c r="AD600" s="66"/>
      <c r="AE600" s="66"/>
      <c r="AF600" s="66"/>
      <c r="AG600" s="66"/>
      <c r="AH600" s="66"/>
      <c r="AI600" s="66"/>
    </row>
    <row r="601" spans="1:35" ht="14.25" customHeight="1" x14ac:dyDescent="0.3">
      <c r="A601" s="61"/>
      <c r="B601" s="94"/>
      <c r="C601" s="92"/>
      <c r="D601" s="66"/>
      <c r="E601" s="93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  <c r="AA601" s="66"/>
      <c r="AB601" s="66"/>
      <c r="AC601" s="66"/>
      <c r="AD601" s="66"/>
      <c r="AE601" s="66"/>
      <c r="AF601" s="66"/>
      <c r="AG601" s="66"/>
      <c r="AH601" s="66"/>
      <c r="AI601" s="66"/>
    </row>
    <row r="602" spans="1:35" ht="14.25" customHeight="1" x14ac:dyDescent="0.3">
      <c r="A602" s="61"/>
      <c r="B602" s="94"/>
      <c r="C602" s="92"/>
      <c r="D602" s="66"/>
      <c r="E602" s="93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  <c r="AA602" s="66"/>
      <c r="AB602" s="66"/>
      <c r="AC602" s="66"/>
      <c r="AD602" s="66"/>
      <c r="AE602" s="66"/>
      <c r="AF602" s="66"/>
      <c r="AG602" s="66"/>
      <c r="AH602" s="66"/>
      <c r="AI602" s="66"/>
    </row>
    <row r="603" spans="1:35" ht="14.25" customHeight="1" x14ac:dyDescent="0.3">
      <c r="A603" s="61"/>
      <c r="B603" s="94"/>
      <c r="C603" s="92"/>
      <c r="D603" s="66"/>
      <c r="E603" s="93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  <c r="AA603" s="66"/>
      <c r="AB603" s="66"/>
      <c r="AC603" s="66"/>
      <c r="AD603" s="66"/>
      <c r="AE603" s="66"/>
      <c r="AF603" s="66"/>
      <c r="AG603" s="66"/>
      <c r="AH603" s="66"/>
      <c r="AI603" s="66"/>
    </row>
    <row r="604" spans="1:35" ht="14.25" customHeight="1" x14ac:dyDescent="0.3">
      <c r="A604" s="61"/>
      <c r="B604" s="94"/>
      <c r="C604" s="92"/>
      <c r="D604" s="66"/>
      <c r="E604" s="93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  <c r="AA604" s="66"/>
      <c r="AB604" s="66"/>
      <c r="AC604" s="66"/>
      <c r="AD604" s="66"/>
      <c r="AE604" s="66"/>
      <c r="AF604" s="66"/>
      <c r="AG604" s="66"/>
      <c r="AH604" s="66"/>
      <c r="AI604" s="66"/>
    </row>
    <row r="605" spans="1:35" ht="14.25" customHeight="1" x14ac:dyDescent="0.3">
      <c r="A605" s="61"/>
      <c r="B605" s="94"/>
      <c r="C605" s="92"/>
      <c r="D605" s="66"/>
      <c r="E605" s="93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  <c r="AA605" s="66"/>
      <c r="AB605" s="66"/>
      <c r="AC605" s="66"/>
      <c r="AD605" s="66"/>
      <c r="AE605" s="66"/>
      <c r="AF605" s="66"/>
      <c r="AG605" s="66"/>
      <c r="AH605" s="66"/>
      <c r="AI605" s="66"/>
    </row>
    <row r="606" spans="1:35" ht="14.25" customHeight="1" x14ac:dyDescent="0.3">
      <c r="A606" s="61"/>
      <c r="B606" s="94"/>
      <c r="C606" s="92"/>
      <c r="D606" s="66"/>
      <c r="E606" s="93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  <c r="AA606" s="66"/>
      <c r="AB606" s="66"/>
      <c r="AC606" s="66"/>
      <c r="AD606" s="66"/>
      <c r="AE606" s="66"/>
      <c r="AF606" s="66"/>
      <c r="AG606" s="66"/>
      <c r="AH606" s="66"/>
      <c r="AI606" s="66"/>
    </row>
    <row r="607" spans="1:35" ht="14.25" customHeight="1" x14ac:dyDescent="0.3">
      <c r="A607" s="61"/>
      <c r="B607" s="94"/>
      <c r="C607" s="92"/>
      <c r="D607" s="66"/>
      <c r="E607" s="93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  <c r="AA607" s="66"/>
      <c r="AB607" s="66"/>
      <c r="AC607" s="66"/>
      <c r="AD607" s="66"/>
      <c r="AE607" s="66"/>
      <c r="AF607" s="66"/>
      <c r="AG607" s="66"/>
      <c r="AH607" s="66"/>
      <c r="AI607" s="66"/>
    </row>
    <row r="608" spans="1:35" ht="14.25" customHeight="1" x14ac:dyDescent="0.3">
      <c r="A608" s="61"/>
      <c r="B608" s="94"/>
      <c r="C608" s="92"/>
      <c r="D608" s="66"/>
      <c r="E608" s="93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  <c r="AA608" s="66"/>
      <c r="AB608" s="66"/>
      <c r="AC608" s="66"/>
      <c r="AD608" s="66"/>
      <c r="AE608" s="66"/>
      <c r="AF608" s="66"/>
      <c r="AG608" s="66"/>
      <c r="AH608" s="66"/>
      <c r="AI608" s="66"/>
    </row>
    <row r="609" spans="1:35" ht="14.25" customHeight="1" x14ac:dyDescent="0.3">
      <c r="A609" s="61"/>
      <c r="B609" s="94"/>
      <c r="C609" s="92"/>
      <c r="D609" s="66"/>
      <c r="E609" s="93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  <c r="AA609" s="66"/>
      <c r="AB609" s="66"/>
      <c r="AC609" s="66"/>
      <c r="AD609" s="66"/>
      <c r="AE609" s="66"/>
      <c r="AF609" s="66"/>
      <c r="AG609" s="66"/>
      <c r="AH609" s="66"/>
      <c r="AI609" s="66"/>
    </row>
    <row r="610" spans="1:35" ht="14.25" customHeight="1" x14ac:dyDescent="0.3">
      <c r="A610" s="61"/>
      <c r="B610" s="94"/>
      <c r="C610" s="92"/>
      <c r="D610" s="66"/>
      <c r="E610" s="93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  <c r="AA610" s="66"/>
      <c r="AB610" s="66"/>
      <c r="AC610" s="66"/>
      <c r="AD610" s="66"/>
      <c r="AE610" s="66"/>
      <c r="AF610" s="66"/>
      <c r="AG610" s="66"/>
      <c r="AH610" s="66"/>
      <c r="AI610" s="66"/>
    </row>
    <row r="611" spans="1:35" ht="14.25" customHeight="1" x14ac:dyDescent="0.3">
      <c r="A611" s="61"/>
      <c r="B611" s="94"/>
      <c r="C611" s="92"/>
      <c r="D611" s="66"/>
      <c r="E611" s="93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  <c r="AA611" s="66"/>
      <c r="AB611" s="66"/>
      <c r="AC611" s="66"/>
      <c r="AD611" s="66"/>
      <c r="AE611" s="66"/>
      <c r="AF611" s="66"/>
      <c r="AG611" s="66"/>
      <c r="AH611" s="66"/>
      <c r="AI611" s="66"/>
    </row>
    <row r="612" spans="1:35" ht="14.25" customHeight="1" x14ac:dyDescent="0.3">
      <c r="A612" s="61"/>
      <c r="B612" s="94"/>
      <c r="C612" s="92"/>
      <c r="D612" s="66"/>
      <c r="E612" s="93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  <c r="AA612" s="66"/>
      <c r="AB612" s="66"/>
      <c r="AC612" s="66"/>
      <c r="AD612" s="66"/>
      <c r="AE612" s="66"/>
      <c r="AF612" s="66"/>
      <c r="AG612" s="66"/>
      <c r="AH612" s="66"/>
      <c r="AI612" s="66"/>
    </row>
    <row r="613" spans="1:35" ht="14.25" customHeight="1" x14ac:dyDescent="0.3">
      <c r="A613" s="61"/>
      <c r="B613" s="94"/>
      <c r="C613" s="92"/>
      <c r="D613" s="66"/>
      <c r="E613" s="93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6"/>
      <c r="AB613" s="66"/>
      <c r="AC613" s="66"/>
      <c r="AD613" s="66"/>
      <c r="AE613" s="66"/>
      <c r="AF613" s="66"/>
      <c r="AG613" s="66"/>
      <c r="AH613" s="66"/>
      <c r="AI613" s="66"/>
    </row>
    <row r="614" spans="1:35" ht="14.25" customHeight="1" x14ac:dyDescent="0.3">
      <c r="A614" s="61"/>
      <c r="B614" s="94"/>
      <c r="C614" s="92"/>
      <c r="D614" s="66"/>
      <c r="E614" s="93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66"/>
      <c r="AB614" s="66"/>
      <c r="AC614" s="66"/>
      <c r="AD614" s="66"/>
      <c r="AE614" s="66"/>
      <c r="AF614" s="66"/>
      <c r="AG614" s="66"/>
      <c r="AH614" s="66"/>
      <c r="AI614" s="66"/>
    </row>
    <row r="615" spans="1:35" ht="14.25" customHeight="1" x14ac:dyDescent="0.3">
      <c r="A615" s="61"/>
      <c r="B615" s="94"/>
      <c r="C615" s="92"/>
      <c r="D615" s="66"/>
      <c r="E615" s="93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66"/>
      <c r="AB615" s="66"/>
      <c r="AC615" s="66"/>
      <c r="AD615" s="66"/>
      <c r="AE615" s="66"/>
      <c r="AF615" s="66"/>
      <c r="AG615" s="66"/>
      <c r="AH615" s="66"/>
      <c r="AI615" s="66"/>
    </row>
    <row r="616" spans="1:35" ht="14.25" customHeight="1" x14ac:dyDescent="0.3">
      <c r="A616" s="61"/>
      <c r="B616" s="94"/>
      <c r="C616" s="92"/>
      <c r="D616" s="66"/>
      <c r="E616" s="93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  <c r="AA616" s="66"/>
      <c r="AB616" s="66"/>
      <c r="AC616" s="66"/>
      <c r="AD616" s="66"/>
      <c r="AE616" s="66"/>
      <c r="AF616" s="66"/>
      <c r="AG616" s="66"/>
      <c r="AH616" s="66"/>
      <c r="AI616" s="66"/>
    </row>
    <row r="617" spans="1:35" ht="14.25" customHeight="1" x14ac:dyDescent="0.3">
      <c r="A617" s="61"/>
      <c r="B617" s="94"/>
      <c r="C617" s="92"/>
      <c r="D617" s="66"/>
      <c r="E617" s="93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  <c r="AA617" s="66"/>
      <c r="AB617" s="66"/>
      <c r="AC617" s="66"/>
      <c r="AD617" s="66"/>
      <c r="AE617" s="66"/>
      <c r="AF617" s="66"/>
      <c r="AG617" s="66"/>
      <c r="AH617" s="66"/>
      <c r="AI617" s="66"/>
    </row>
    <row r="618" spans="1:35" ht="14.25" customHeight="1" x14ac:dyDescent="0.3">
      <c r="A618" s="61"/>
      <c r="B618" s="94"/>
      <c r="C618" s="92"/>
      <c r="D618" s="66"/>
      <c r="E618" s="93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  <c r="AA618" s="66"/>
      <c r="AB618" s="66"/>
      <c r="AC618" s="66"/>
      <c r="AD618" s="66"/>
      <c r="AE618" s="66"/>
      <c r="AF618" s="66"/>
      <c r="AG618" s="66"/>
      <c r="AH618" s="66"/>
      <c r="AI618" s="66"/>
    </row>
    <row r="619" spans="1:35" ht="14.25" customHeight="1" x14ac:dyDescent="0.3">
      <c r="A619" s="61"/>
      <c r="B619" s="94"/>
      <c r="C619" s="92"/>
      <c r="D619" s="66"/>
      <c r="E619" s="93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  <c r="AA619" s="66"/>
      <c r="AB619" s="66"/>
      <c r="AC619" s="66"/>
      <c r="AD619" s="66"/>
      <c r="AE619" s="66"/>
      <c r="AF619" s="66"/>
      <c r="AG619" s="66"/>
      <c r="AH619" s="66"/>
      <c r="AI619" s="66"/>
    </row>
    <row r="620" spans="1:35" ht="14.25" customHeight="1" x14ac:dyDescent="0.3">
      <c r="A620" s="61"/>
      <c r="B620" s="94"/>
      <c r="C620" s="92"/>
      <c r="D620" s="66"/>
      <c r="E620" s="93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  <c r="AA620" s="66"/>
      <c r="AB620" s="66"/>
      <c r="AC620" s="66"/>
      <c r="AD620" s="66"/>
      <c r="AE620" s="66"/>
      <c r="AF620" s="66"/>
      <c r="AG620" s="66"/>
      <c r="AH620" s="66"/>
      <c r="AI620" s="66"/>
    </row>
    <row r="621" spans="1:35" ht="14.25" customHeight="1" x14ac:dyDescent="0.3">
      <c r="A621" s="61"/>
      <c r="B621" s="94"/>
      <c r="C621" s="92"/>
      <c r="D621" s="66"/>
      <c r="E621" s="93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  <c r="AA621" s="66"/>
      <c r="AB621" s="66"/>
      <c r="AC621" s="66"/>
      <c r="AD621" s="66"/>
      <c r="AE621" s="66"/>
      <c r="AF621" s="66"/>
      <c r="AG621" s="66"/>
      <c r="AH621" s="66"/>
      <c r="AI621" s="66"/>
    </row>
    <row r="622" spans="1:35" ht="14.25" customHeight="1" x14ac:dyDescent="0.3">
      <c r="A622" s="61"/>
      <c r="B622" s="94"/>
      <c r="C622" s="92"/>
      <c r="D622" s="66"/>
      <c r="E622" s="93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  <c r="AA622" s="66"/>
      <c r="AB622" s="66"/>
      <c r="AC622" s="66"/>
      <c r="AD622" s="66"/>
      <c r="AE622" s="66"/>
      <c r="AF622" s="66"/>
      <c r="AG622" s="66"/>
      <c r="AH622" s="66"/>
      <c r="AI622" s="66"/>
    </row>
    <row r="623" spans="1:35" ht="14.25" customHeight="1" x14ac:dyDescent="0.3">
      <c r="A623" s="61"/>
      <c r="B623" s="94"/>
      <c r="C623" s="92"/>
      <c r="D623" s="66"/>
      <c r="E623" s="93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  <c r="AA623" s="66"/>
      <c r="AB623" s="66"/>
      <c r="AC623" s="66"/>
      <c r="AD623" s="66"/>
      <c r="AE623" s="66"/>
      <c r="AF623" s="66"/>
      <c r="AG623" s="66"/>
      <c r="AH623" s="66"/>
      <c r="AI623" s="66"/>
    </row>
    <row r="624" spans="1:35" ht="14.25" customHeight="1" x14ac:dyDescent="0.3">
      <c r="A624" s="61"/>
      <c r="B624" s="94"/>
      <c r="C624" s="92"/>
      <c r="D624" s="66"/>
      <c r="E624" s="93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  <c r="AA624" s="66"/>
      <c r="AB624" s="66"/>
      <c r="AC624" s="66"/>
      <c r="AD624" s="66"/>
      <c r="AE624" s="66"/>
      <c r="AF624" s="66"/>
      <c r="AG624" s="66"/>
      <c r="AH624" s="66"/>
      <c r="AI624" s="66"/>
    </row>
    <row r="625" spans="1:35" ht="14.25" customHeight="1" x14ac:dyDescent="0.3">
      <c r="A625" s="61"/>
      <c r="B625" s="94"/>
      <c r="C625" s="92"/>
      <c r="D625" s="66"/>
      <c r="E625" s="93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  <c r="AA625" s="66"/>
      <c r="AB625" s="66"/>
      <c r="AC625" s="66"/>
      <c r="AD625" s="66"/>
      <c r="AE625" s="66"/>
      <c r="AF625" s="66"/>
      <c r="AG625" s="66"/>
      <c r="AH625" s="66"/>
      <c r="AI625" s="66"/>
    </row>
    <row r="626" spans="1:35" ht="14.25" customHeight="1" x14ac:dyDescent="0.3">
      <c r="A626" s="61"/>
      <c r="B626" s="94"/>
      <c r="C626" s="92"/>
      <c r="D626" s="66"/>
      <c r="E626" s="93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  <c r="AA626" s="66"/>
      <c r="AB626" s="66"/>
      <c r="AC626" s="66"/>
      <c r="AD626" s="66"/>
      <c r="AE626" s="66"/>
      <c r="AF626" s="66"/>
      <c r="AG626" s="66"/>
      <c r="AH626" s="66"/>
      <c r="AI626" s="66"/>
    </row>
    <row r="627" spans="1:35" ht="14.25" customHeight="1" x14ac:dyDescent="0.3">
      <c r="A627" s="61"/>
      <c r="B627" s="94"/>
      <c r="C627" s="92"/>
      <c r="D627" s="66"/>
      <c r="E627" s="93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  <c r="AA627" s="66"/>
      <c r="AB627" s="66"/>
      <c r="AC627" s="66"/>
      <c r="AD627" s="66"/>
      <c r="AE627" s="66"/>
      <c r="AF627" s="66"/>
      <c r="AG627" s="66"/>
      <c r="AH627" s="66"/>
      <c r="AI627" s="66"/>
    </row>
    <row r="628" spans="1:35" ht="14.25" customHeight="1" x14ac:dyDescent="0.3">
      <c r="A628" s="61"/>
      <c r="B628" s="94"/>
      <c r="C628" s="92"/>
      <c r="D628" s="66"/>
      <c r="E628" s="93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  <c r="AA628" s="66"/>
      <c r="AB628" s="66"/>
      <c r="AC628" s="66"/>
      <c r="AD628" s="66"/>
      <c r="AE628" s="66"/>
      <c r="AF628" s="66"/>
      <c r="AG628" s="66"/>
      <c r="AH628" s="66"/>
      <c r="AI628" s="66"/>
    </row>
    <row r="629" spans="1:35" ht="14.25" customHeight="1" x14ac:dyDescent="0.3">
      <c r="A629" s="61"/>
      <c r="B629" s="94"/>
      <c r="C629" s="92"/>
      <c r="D629" s="66"/>
      <c r="E629" s="93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  <c r="AA629" s="66"/>
      <c r="AB629" s="66"/>
      <c r="AC629" s="66"/>
      <c r="AD629" s="66"/>
      <c r="AE629" s="66"/>
      <c r="AF629" s="66"/>
      <c r="AG629" s="66"/>
      <c r="AH629" s="66"/>
      <c r="AI629" s="66"/>
    </row>
    <row r="630" spans="1:35" ht="14.25" customHeight="1" x14ac:dyDescent="0.3">
      <c r="A630" s="61"/>
      <c r="B630" s="94"/>
      <c r="C630" s="92"/>
      <c r="D630" s="66"/>
      <c r="E630" s="93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  <c r="AA630" s="66"/>
      <c r="AB630" s="66"/>
      <c r="AC630" s="66"/>
      <c r="AD630" s="66"/>
      <c r="AE630" s="66"/>
      <c r="AF630" s="66"/>
      <c r="AG630" s="66"/>
      <c r="AH630" s="66"/>
      <c r="AI630" s="66"/>
    </row>
    <row r="631" spans="1:35" ht="14.25" customHeight="1" x14ac:dyDescent="0.3">
      <c r="A631" s="61"/>
      <c r="B631" s="94"/>
      <c r="C631" s="92"/>
      <c r="D631" s="66"/>
      <c r="E631" s="93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  <c r="AA631" s="66"/>
      <c r="AB631" s="66"/>
      <c r="AC631" s="66"/>
      <c r="AD631" s="66"/>
      <c r="AE631" s="66"/>
      <c r="AF631" s="66"/>
      <c r="AG631" s="66"/>
      <c r="AH631" s="66"/>
      <c r="AI631" s="66"/>
    </row>
    <row r="632" spans="1:35" ht="14.25" customHeight="1" x14ac:dyDescent="0.3">
      <c r="A632" s="61"/>
      <c r="B632" s="94"/>
      <c r="C632" s="92"/>
      <c r="D632" s="66"/>
      <c r="E632" s="93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  <c r="AA632" s="66"/>
      <c r="AB632" s="66"/>
      <c r="AC632" s="66"/>
      <c r="AD632" s="66"/>
      <c r="AE632" s="66"/>
      <c r="AF632" s="66"/>
      <c r="AG632" s="66"/>
      <c r="AH632" s="66"/>
      <c r="AI632" s="66"/>
    </row>
    <row r="633" spans="1:35" ht="14.25" customHeight="1" x14ac:dyDescent="0.3">
      <c r="A633" s="61"/>
      <c r="B633" s="94"/>
      <c r="C633" s="92"/>
      <c r="D633" s="66"/>
      <c r="E633" s="93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  <c r="AA633" s="66"/>
      <c r="AB633" s="66"/>
      <c r="AC633" s="66"/>
      <c r="AD633" s="66"/>
      <c r="AE633" s="66"/>
      <c r="AF633" s="66"/>
      <c r="AG633" s="66"/>
      <c r="AH633" s="66"/>
      <c r="AI633" s="66"/>
    </row>
    <row r="634" spans="1:35" ht="14.25" customHeight="1" x14ac:dyDescent="0.3">
      <c r="A634" s="61"/>
      <c r="B634" s="94"/>
      <c r="C634" s="92"/>
      <c r="D634" s="66"/>
      <c r="E634" s="93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  <c r="AA634" s="66"/>
      <c r="AB634" s="66"/>
      <c r="AC634" s="66"/>
      <c r="AD634" s="66"/>
      <c r="AE634" s="66"/>
      <c r="AF634" s="66"/>
      <c r="AG634" s="66"/>
      <c r="AH634" s="66"/>
      <c r="AI634" s="66"/>
    </row>
    <row r="635" spans="1:35" ht="14.25" customHeight="1" x14ac:dyDescent="0.3">
      <c r="A635" s="61"/>
      <c r="B635" s="94"/>
      <c r="C635" s="92"/>
      <c r="D635" s="66"/>
      <c r="E635" s="93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  <c r="AA635" s="66"/>
      <c r="AB635" s="66"/>
      <c r="AC635" s="66"/>
      <c r="AD635" s="66"/>
      <c r="AE635" s="66"/>
      <c r="AF635" s="66"/>
      <c r="AG635" s="66"/>
      <c r="AH635" s="66"/>
      <c r="AI635" s="66"/>
    </row>
    <row r="636" spans="1:35" ht="14.25" customHeight="1" x14ac:dyDescent="0.3">
      <c r="A636" s="61"/>
      <c r="B636" s="94"/>
      <c r="C636" s="92"/>
      <c r="D636" s="66"/>
      <c r="E636" s="93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  <c r="AA636" s="66"/>
      <c r="AB636" s="66"/>
      <c r="AC636" s="66"/>
      <c r="AD636" s="66"/>
      <c r="AE636" s="66"/>
      <c r="AF636" s="66"/>
      <c r="AG636" s="66"/>
      <c r="AH636" s="66"/>
      <c r="AI636" s="66"/>
    </row>
    <row r="637" spans="1:35" ht="14.25" customHeight="1" x14ac:dyDescent="0.3">
      <c r="A637" s="61"/>
      <c r="B637" s="94"/>
      <c r="C637" s="92"/>
      <c r="D637" s="66"/>
      <c r="E637" s="93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  <c r="AA637" s="66"/>
      <c r="AB637" s="66"/>
      <c r="AC637" s="66"/>
      <c r="AD637" s="66"/>
      <c r="AE637" s="66"/>
      <c r="AF637" s="66"/>
      <c r="AG637" s="66"/>
      <c r="AH637" s="66"/>
      <c r="AI637" s="66"/>
    </row>
    <row r="638" spans="1:35" ht="14.25" customHeight="1" x14ac:dyDescent="0.3">
      <c r="A638" s="61"/>
      <c r="B638" s="94"/>
      <c r="C638" s="92"/>
      <c r="D638" s="66"/>
      <c r="E638" s="93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  <c r="AA638" s="66"/>
      <c r="AB638" s="66"/>
      <c r="AC638" s="66"/>
      <c r="AD638" s="66"/>
      <c r="AE638" s="66"/>
      <c r="AF638" s="66"/>
      <c r="AG638" s="66"/>
      <c r="AH638" s="66"/>
      <c r="AI638" s="66"/>
    </row>
    <row r="639" spans="1:35" ht="14.25" customHeight="1" x14ac:dyDescent="0.3">
      <c r="A639" s="61"/>
      <c r="B639" s="94"/>
      <c r="C639" s="92"/>
      <c r="D639" s="66"/>
      <c r="E639" s="93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  <c r="AA639" s="66"/>
      <c r="AB639" s="66"/>
      <c r="AC639" s="66"/>
      <c r="AD639" s="66"/>
      <c r="AE639" s="66"/>
      <c r="AF639" s="66"/>
      <c r="AG639" s="66"/>
      <c r="AH639" s="66"/>
      <c r="AI639" s="66"/>
    </row>
    <row r="640" spans="1:35" ht="14.25" customHeight="1" x14ac:dyDescent="0.3">
      <c r="A640" s="61"/>
      <c r="B640" s="94"/>
      <c r="C640" s="92"/>
      <c r="D640" s="66"/>
      <c r="E640" s="93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  <c r="AA640" s="66"/>
      <c r="AB640" s="66"/>
      <c r="AC640" s="66"/>
      <c r="AD640" s="66"/>
      <c r="AE640" s="66"/>
      <c r="AF640" s="66"/>
      <c r="AG640" s="66"/>
      <c r="AH640" s="66"/>
      <c r="AI640" s="66"/>
    </row>
    <row r="641" spans="1:35" ht="14.25" customHeight="1" x14ac:dyDescent="0.3">
      <c r="A641" s="61"/>
      <c r="B641" s="94"/>
      <c r="C641" s="92"/>
      <c r="D641" s="66"/>
      <c r="E641" s="93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  <c r="AA641" s="66"/>
      <c r="AB641" s="66"/>
      <c r="AC641" s="66"/>
      <c r="AD641" s="66"/>
      <c r="AE641" s="66"/>
      <c r="AF641" s="66"/>
      <c r="AG641" s="66"/>
      <c r="AH641" s="66"/>
      <c r="AI641" s="66"/>
    </row>
    <row r="642" spans="1:35" ht="14.25" customHeight="1" x14ac:dyDescent="0.3">
      <c r="A642" s="61"/>
      <c r="B642" s="94"/>
      <c r="C642" s="92"/>
      <c r="D642" s="66"/>
      <c r="E642" s="93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  <c r="AA642" s="66"/>
      <c r="AB642" s="66"/>
      <c r="AC642" s="66"/>
      <c r="AD642" s="66"/>
      <c r="AE642" s="66"/>
      <c r="AF642" s="66"/>
      <c r="AG642" s="66"/>
      <c r="AH642" s="66"/>
      <c r="AI642" s="66"/>
    </row>
    <row r="643" spans="1:35" ht="14.25" customHeight="1" x14ac:dyDescent="0.3">
      <c r="A643" s="61"/>
      <c r="B643" s="94"/>
      <c r="C643" s="92"/>
      <c r="D643" s="66"/>
      <c r="E643" s="93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  <c r="AA643" s="66"/>
      <c r="AB643" s="66"/>
      <c r="AC643" s="66"/>
      <c r="AD643" s="66"/>
      <c r="AE643" s="66"/>
      <c r="AF643" s="66"/>
      <c r="AG643" s="66"/>
      <c r="AH643" s="66"/>
      <c r="AI643" s="66"/>
    </row>
    <row r="644" spans="1:35" ht="14.25" customHeight="1" x14ac:dyDescent="0.3">
      <c r="A644" s="61"/>
      <c r="B644" s="94"/>
      <c r="C644" s="92"/>
      <c r="D644" s="66"/>
      <c r="E644" s="93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  <c r="AA644" s="66"/>
      <c r="AB644" s="66"/>
      <c r="AC644" s="66"/>
      <c r="AD644" s="66"/>
      <c r="AE644" s="66"/>
      <c r="AF644" s="66"/>
      <c r="AG644" s="66"/>
      <c r="AH644" s="66"/>
      <c r="AI644" s="66"/>
    </row>
    <row r="645" spans="1:35" ht="14.25" customHeight="1" x14ac:dyDescent="0.3">
      <c r="A645" s="61"/>
      <c r="B645" s="94"/>
      <c r="C645" s="92"/>
      <c r="D645" s="66"/>
      <c r="E645" s="93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  <c r="AA645" s="66"/>
      <c r="AB645" s="66"/>
      <c r="AC645" s="66"/>
      <c r="AD645" s="66"/>
      <c r="AE645" s="66"/>
      <c r="AF645" s="66"/>
      <c r="AG645" s="66"/>
      <c r="AH645" s="66"/>
      <c r="AI645" s="66"/>
    </row>
    <row r="646" spans="1:35" ht="14.25" customHeight="1" x14ac:dyDescent="0.3">
      <c r="A646" s="61"/>
      <c r="B646" s="94"/>
      <c r="C646" s="92"/>
      <c r="D646" s="66"/>
      <c r="E646" s="93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  <c r="AA646" s="66"/>
      <c r="AB646" s="66"/>
      <c r="AC646" s="66"/>
      <c r="AD646" s="66"/>
      <c r="AE646" s="66"/>
      <c r="AF646" s="66"/>
      <c r="AG646" s="66"/>
      <c r="AH646" s="66"/>
      <c r="AI646" s="66"/>
    </row>
    <row r="647" spans="1:35" ht="14.25" customHeight="1" x14ac:dyDescent="0.3">
      <c r="A647" s="61"/>
      <c r="B647" s="94"/>
      <c r="C647" s="92"/>
      <c r="D647" s="66"/>
      <c r="E647" s="93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  <c r="AA647" s="66"/>
      <c r="AB647" s="66"/>
      <c r="AC647" s="66"/>
      <c r="AD647" s="66"/>
      <c r="AE647" s="66"/>
      <c r="AF647" s="66"/>
      <c r="AG647" s="66"/>
      <c r="AH647" s="66"/>
      <c r="AI647" s="66"/>
    </row>
    <row r="648" spans="1:35" ht="14.25" customHeight="1" x14ac:dyDescent="0.3">
      <c r="A648" s="61"/>
      <c r="B648" s="94"/>
      <c r="C648" s="92"/>
      <c r="D648" s="66"/>
      <c r="E648" s="93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  <c r="AA648" s="66"/>
      <c r="AB648" s="66"/>
      <c r="AC648" s="66"/>
      <c r="AD648" s="66"/>
      <c r="AE648" s="66"/>
      <c r="AF648" s="66"/>
      <c r="AG648" s="66"/>
      <c r="AH648" s="66"/>
      <c r="AI648" s="66"/>
    </row>
    <row r="649" spans="1:35" ht="14.25" customHeight="1" x14ac:dyDescent="0.3">
      <c r="A649" s="61"/>
      <c r="B649" s="94"/>
      <c r="C649" s="92"/>
      <c r="D649" s="66"/>
      <c r="E649" s="93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  <c r="AA649" s="66"/>
      <c r="AB649" s="66"/>
      <c r="AC649" s="66"/>
      <c r="AD649" s="66"/>
      <c r="AE649" s="66"/>
      <c r="AF649" s="66"/>
      <c r="AG649" s="66"/>
      <c r="AH649" s="66"/>
      <c r="AI649" s="66"/>
    </row>
    <row r="650" spans="1:35" ht="14.25" customHeight="1" x14ac:dyDescent="0.3">
      <c r="A650" s="61"/>
      <c r="B650" s="94"/>
      <c r="C650" s="92"/>
      <c r="D650" s="66"/>
      <c r="E650" s="93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  <c r="AA650" s="66"/>
      <c r="AB650" s="66"/>
      <c r="AC650" s="66"/>
      <c r="AD650" s="66"/>
      <c r="AE650" s="66"/>
      <c r="AF650" s="66"/>
      <c r="AG650" s="66"/>
      <c r="AH650" s="66"/>
      <c r="AI650" s="66"/>
    </row>
    <row r="651" spans="1:35" ht="14.25" customHeight="1" x14ac:dyDescent="0.3">
      <c r="A651" s="61"/>
      <c r="B651" s="94"/>
      <c r="C651" s="92"/>
      <c r="D651" s="66"/>
      <c r="E651" s="93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  <c r="AA651" s="66"/>
      <c r="AB651" s="66"/>
      <c r="AC651" s="66"/>
      <c r="AD651" s="66"/>
      <c r="AE651" s="66"/>
      <c r="AF651" s="66"/>
      <c r="AG651" s="66"/>
      <c r="AH651" s="66"/>
      <c r="AI651" s="66"/>
    </row>
    <row r="652" spans="1:35" ht="14.25" customHeight="1" x14ac:dyDescent="0.3">
      <c r="A652" s="61"/>
      <c r="B652" s="94"/>
      <c r="C652" s="92"/>
      <c r="D652" s="66"/>
      <c r="E652" s="93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  <c r="AA652" s="66"/>
      <c r="AB652" s="66"/>
      <c r="AC652" s="66"/>
      <c r="AD652" s="66"/>
      <c r="AE652" s="66"/>
      <c r="AF652" s="66"/>
      <c r="AG652" s="66"/>
      <c r="AH652" s="66"/>
      <c r="AI652" s="66"/>
    </row>
    <row r="653" spans="1:35" ht="14.25" customHeight="1" x14ac:dyDescent="0.3">
      <c r="A653" s="61"/>
      <c r="B653" s="94"/>
      <c r="C653" s="92"/>
      <c r="D653" s="66"/>
      <c r="E653" s="93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  <c r="AA653" s="66"/>
      <c r="AB653" s="66"/>
      <c r="AC653" s="66"/>
      <c r="AD653" s="66"/>
      <c r="AE653" s="66"/>
      <c r="AF653" s="66"/>
      <c r="AG653" s="66"/>
      <c r="AH653" s="66"/>
      <c r="AI653" s="66"/>
    </row>
    <row r="654" spans="1:35" ht="14.25" customHeight="1" x14ac:dyDescent="0.3">
      <c r="A654" s="61"/>
      <c r="B654" s="94"/>
      <c r="C654" s="92"/>
      <c r="D654" s="66"/>
      <c r="E654" s="93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  <c r="AA654" s="66"/>
      <c r="AB654" s="66"/>
      <c r="AC654" s="66"/>
      <c r="AD654" s="66"/>
      <c r="AE654" s="66"/>
      <c r="AF654" s="66"/>
      <c r="AG654" s="66"/>
      <c r="AH654" s="66"/>
      <c r="AI654" s="66"/>
    </row>
    <row r="655" spans="1:35" ht="14.25" customHeight="1" x14ac:dyDescent="0.3">
      <c r="A655" s="61"/>
      <c r="B655" s="94"/>
      <c r="C655" s="92"/>
      <c r="D655" s="66"/>
      <c r="E655" s="93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  <c r="AA655" s="66"/>
      <c r="AB655" s="66"/>
      <c r="AC655" s="66"/>
      <c r="AD655" s="66"/>
      <c r="AE655" s="66"/>
      <c r="AF655" s="66"/>
      <c r="AG655" s="66"/>
      <c r="AH655" s="66"/>
      <c r="AI655" s="66"/>
    </row>
    <row r="656" spans="1:35" ht="14.25" customHeight="1" x14ac:dyDescent="0.3">
      <c r="A656" s="61"/>
      <c r="B656" s="94"/>
      <c r="C656" s="92"/>
      <c r="D656" s="66"/>
      <c r="E656" s="93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  <c r="AA656" s="66"/>
      <c r="AB656" s="66"/>
      <c r="AC656" s="66"/>
      <c r="AD656" s="66"/>
      <c r="AE656" s="66"/>
      <c r="AF656" s="66"/>
      <c r="AG656" s="66"/>
      <c r="AH656" s="66"/>
      <c r="AI656" s="66"/>
    </row>
    <row r="657" spans="1:35" ht="14.25" customHeight="1" x14ac:dyDescent="0.3">
      <c r="A657" s="61"/>
      <c r="B657" s="94"/>
      <c r="C657" s="92"/>
      <c r="D657" s="66"/>
      <c r="E657" s="93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  <c r="AA657" s="66"/>
      <c r="AB657" s="66"/>
      <c r="AC657" s="66"/>
      <c r="AD657" s="66"/>
      <c r="AE657" s="66"/>
      <c r="AF657" s="66"/>
      <c r="AG657" s="66"/>
      <c r="AH657" s="66"/>
      <c r="AI657" s="66"/>
    </row>
    <row r="658" spans="1:35" ht="14.25" customHeight="1" x14ac:dyDescent="0.3">
      <c r="A658" s="61"/>
      <c r="B658" s="94"/>
      <c r="C658" s="92"/>
      <c r="D658" s="66"/>
      <c r="E658" s="93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  <c r="AA658" s="66"/>
      <c r="AB658" s="66"/>
      <c r="AC658" s="66"/>
      <c r="AD658" s="66"/>
      <c r="AE658" s="66"/>
      <c r="AF658" s="66"/>
      <c r="AG658" s="66"/>
      <c r="AH658" s="66"/>
      <c r="AI658" s="66"/>
    </row>
    <row r="659" spans="1:35" ht="14.25" customHeight="1" x14ac:dyDescent="0.3">
      <c r="A659" s="61"/>
      <c r="B659" s="94"/>
      <c r="C659" s="92"/>
      <c r="D659" s="66"/>
      <c r="E659" s="93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  <c r="AA659" s="66"/>
      <c r="AB659" s="66"/>
      <c r="AC659" s="66"/>
      <c r="AD659" s="66"/>
      <c r="AE659" s="66"/>
      <c r="AF659" s="66"/>
      <c r="AG659" s="66"/>
      <c r="AH659" s="66"/>
      <c r="AI659" s="66"/>
    </row>
    <row r="660" spans="1:35" ht="14.25" customHeight="1" x14ac:dyDescent="0.3">
      <c r="A660" s="61"/>
      <c r="B660" s="94"/>
      <c r="C660" s="92"/>
      <c r="D660" s="66"/>
      <c r="E660" s="93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  <c r="AA660" s="66"/>
      <c r="AB660" s="66"/>
      <c r="AC660" s="66"/>
      <c r="AD660" s="66"/>
      <c r="AE660" s="66"/>
      <c r="AF660" s="66"/>
      <c r="AG660" s="66"/>
      <c r="AH660" s="66"/>
      <c r="AI660" s="66"/>
    </row>
    <row r="661" spans="1:35" ht="14.25" customHeight="1" x14ac:dyDescent="0.3">
      <c r="A661" s="61"/>
      <c r="B661" s="94"/>
      <c r="C661" s="92"/>
      <c r="D661" s="66"/>
      <c r="E661" s="93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  <c r="AA661" s="66"/>
      <c r="AB661" s="66"/>
      <c r="AC661" s="66"/>
      <c r="AD661" s="66"/>
      <c r="AE661" s="66"/>
      <c r="AF661" s="66"/>
      <c r="AG661" s="66"/>
      <c r="AH661" s="66"/>
      <c r="AI661" s="66"/>
    </row>
    <row r="662" spans="1:35" ht="14.25" customHeight="1" x14ac:dyDescent="0.3">
      <c r="A662" s="61"/>
      <c r="B662" s="94"/>
      <c r="C662" s="92"/>
      <c r="D662" s="66"/>
      <c r="E662" s="93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  <c r="AA662" s="66"/>
      <c r="AB662" s="66"/>
      <c r="AC662" s="66"/>
      <c r="AD662" s="66"/>
      <c r="AE662" s="66"/>
      <c r="AF662" s="66"/>
      <c r="AG662" s="66"/>
      <c r="AH662" s="66"/>
      <c r="AI662" s="66"/>
    </row>
    <row r="663" spans="1:35" ht="14.25" customHeight="1" x14ac:dyDescent="0.3">
      <c r="A663" s="61"/>
      <c r="B663" s="94"/>
      <c r="C663" s="92"/>
      <c r="D663" s="66"/>
      <c r="E663" s="93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  <c r="AA663" s="66"/>
      <c r="AB663" s="66"/>
      <c r="AC663" s="66"/>
      <c r="AD663" s="66"/>
      <c r="AE663" s="66"/>
      <c r="AF663" s="66"/>
      <c r="AG663" s="66"/>
      <c r="AH663" s="66"/>
      <c r="AI663" s="66"/>
    </row>
    <row r="664" spans="1:35" ht="14.25" customHeight="1" x14ac:dyDescent="0.3">
      <c r="A664" s="61"/>
      <c r="B664" s="94"/>
      <c r="C664" s="92"/>
      <c r="D664" s="66"/>
      <c r="E664" s="93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  <c r="AA664" s="66"/>
      <c r="AB664" s="66"/>
      <c r="AC664" s="66"/>
      <c r="AD664" s="66"/>
      <c r="AE664" s="66"/>
      <c r="AF664" s="66"/>
      <c r="AG664" s="66"/>
      <c r="AH664" s="66"/>
      <c r="AI664" s="66"/>
    </row>
    <row r="665" spans="1:35" ht="14.25" customHeight="1" x14ac:dyDescent="0.3">
      <c r="A665" s="61"/>
      <c r="B665" s="94"/>
      <c r="C665" s="92"/>
      <c r="D665" s="66"/>
      <c r="E665" s="93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  <c r="AA665" s="66"/>
      <c r="AB665" s="66"/>
      <c r="AC665" s="66"/>
      <c r="AD665" s="66"/>
      <c r="AE665" s="66"/>
      <c r="AF665" s="66"/>
      <c r="AG665" s="66"/>
      <c r="AH665" s="66"/>
      <c r="AI665" s="66"/>
    </row>
    <row r="666" spans="1:35" ht="14.25" customHeight="1" x14ac:dyDescent="0.3">
      <c r="A666" s="61"/>
      <c r="B666" s="94"/>
      <c r="C666" s="92"/>
      <c r="D666" s="66"/>
      <c r="E666" s="93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  <c r="AA666" s="66"/>
      <c r="AB666" s="66"/>
      <c r="AC666" s="66"/>
      <c r="AD666" s="66"/>
      <c r="AE666" s="66"/>
      <c r="AF666" s="66"/>
      <c r="AG666" s="66"/>
      <c r="AH666" s="66"/>
      <c r="AI666" s="66"/>
    </row>
    <row r="667" spans="1:35" ht="14.25" customHeight="1" x14ac:dyDescent="0.3">
      <c r="A667" s="61"/>
      <c r="B667" s="94"/>
      <c r="C667" s="92"/>
      <c r="D667" s="66"/>
      <c r="E667" s="93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  <c r="AA667" s="66"/>
      <c r="AB667" s="66"/>
      <c r="AC667" s="66"/>
      <c r="AD667" s="66"/>
      <c r="AE667" s="66"/>
      <c r="AF667" s="66"/>
      <c r="AG667" s="66"/>
      <c r="AH667" s="66"/>
      <c r="AI667" s="66"/>
    </row>
    <row r="668" spans="1:35" ht="14.25" customHeight="1" x14ac:dyDescent="0.3">
      <c r="A668" s="61"/>
      <c r="B668" s="94"/>
      <c r="C668" s="92"/>
      <c r="D668" s="66"/>
      <c r="E668" s="93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  <c r="AA668" s="66"/>
      <c r="AB668" s="66"/>
      <c r="AC668" s="66"/>
      <c r="AD668" s="66"/>
      <c r="AE668" s="66"/>
      <c r="AF668" s="66"/>
      <c r="AG668" s="66"/>
      <c r="AH668" s="66"/>
      <c r="AI668" s="66"/>
    </row>
    <row r="669" spans="1:35" ht="14.25" customHeight="1" x14ac:dyDescent="0.3">
      <c r="A669" s="61"/>
      <c r="B669" s="94"/>
      <c r="C669" s="92"/>
      <c r="D669" s="66"/>
      <c r="E669" s="93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  <c r="AA669" s="66"/>
      <c r="AB669" s="66"/>
      <c r="AC669" s="66"/>
      <c r="AD669" s="66"/>
      <c r="AE669" s="66"/>
      <c r="AF669" s="66"/>
      <c r="AG669" s="66"/>
      <c r="AH669" s="66"/>
      <c r="AI669" s="66"/>
    </row>
    <row r="670" spans="1:35" ht="14.25" customHeight="1" x14ac:dyDescent="0.3">
      <c r="A670" s="61"/>
      <c r="B670" s="94"/>
      <c r="C670" s="92"/>
      <c r="D670" s="66"/>
      <c r="E670" s="93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  <c r="AA670" s="66"/>
      <c r="AB670" s="66"/>
      <c r="AC670" s="66"/>
      <c r="AD670" s="66"/>
      <c r="AE670" s="66"/>
      <c r="AF670" s="66"/>
      <c r="AG670" s="66"/>
      <c r="AH670" s="66"/>
      <c r="AI670" s="66"/>
    </row>
    <row r="671" spans="1:35" ht="14.25" customHeight="1" x14ac:dyDescent="0.3">
      <c r="A671" s="61"/>
      <c r="B671" s="94"/>
      <c r="C671" s="92"/>
      <c r="D671" s="66"/>
      <c r="E671" s="93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  <c r="AA671" s="66"/>
      <c r="AB671" s="66"/>
      <c r="AC671" s="66"/>
      <c r="AD671" s="66"/>
      <c r="AE671" s="66"/>
      <c r="AF671" s="66"/>
      <c r="AG671" s="66"/>
      <c r="AH671" s="66"/>
      <c r="AI671" s="66"/>
    </row>
    <row r="672" spans="1:35" ht="14.25" customHeight="1" x14ac:dyDescent="0.3">
      <c r="A672" s="61"/>
      <c r="B672" s="94"/>
      <c r="C672" s="92"/>
      <c r="D672" s="66"/>
      <c r="E672" s="93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  <c r="AA672" s="66"/>
      <c r="AB672" s="66"/>
      <c r="AC672" s="66"/>
      <c r="AD672" s="66"/>
      <c r="AE672" s="66"/>
      <c r="AF672" s="66"/>
      <c r="AG672" s="66"/>
      <c r="AH672" s="66"/>
      <c r="AI672" s="66"/>
    </row>
    <row r="673" spans="1:35" ht="14.25" customHeight="1" x14ac:dyDescent="0.3">
      <c r="A673" s="61"/>
      <c r="B673" s="94"/>
      <c r="C673" s="92"/>
      <c r="D673" s="66"/>
      <c r="E673" s="93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  <c r="AA673" s="66"/>
      <c r="AB673" s="66"/>
      <c r="AC673" s="66"/>
      <c r="AD673" s="66"/>
      <c r="AE673" s="66"/>
      <c r="AF673" s="66"/>
      <c r="AG673" s="66"/>
      <c r="AH673" s="66"/>
      <c r="AI673" s="66"/>
    </row>
    <row r="674" spans="1:35" ht="14.25" customHeight="1" x14ac:dyDescent="0.3">
      <c r="A674" s="61"/>
      <c r="B674" s="94"/>
      <c r="C674" s="92"/>
      <c r="D674" s="66"/>
      <c r="E674" s="93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  <c r="AA674" s="66"/>
      <c r="AB674" s="66"/>
      <c r="AC674" s="66"/>
      <c r="AD674" s="66"/>
      <c r="AE674" s="66"/>
      <c r="AF674" s="66"/>
      <c r="AG674" s="66"/>
      <c r="AH674" s="66"/>
      <c r="AI674" s="66"/>
    </row>
    <row r="675" spans="1:35" ht="14.25" customHeight="1" x14ac:dyDescent="0.3">
      <c r="A675" s="61"/>
      <c r="B675" s="94"/>
      <c r="C675" s="92"/>
      <c r="D675" s="66"/>
      <c r="E675" s="93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  <c r="AA675" s="66"/>
      <c r="AB675" s="66"/>
      <c r="AC675" s="66"/>
      <c r="AD675" s="66"/>
      <c r="AE675" s="66"/>
      <c r="AF675" s="66"/>
      <c r="AG675" s="66"/>
      <c r="AH675" s="66"/>
      <c r="AI675" s="66"/>
    </row>
    <row r="676" spans="1:35" ht="14.25" customHeight="1" x14ac:dyDescent="0.3">
      <c r="A676" s="61"/>
      <c r="B676" s="94"/>
      <c r="C676" s="92"/>
      <c r="D676" s="66"/>
      <c r="E676" s="93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  <c r="AA676" s="66"/>
      <c r="AB676" s="66"/>
      <c r="AC676" s="66"/>
      <c r="AD676" s="66"/>
      <c r="AE676" s="66"/>
      <c r="AF676" s="66"/>
      <c r="AG676" s="66"/>
      <c r="AH676" s="66"/>
      <c r="AI676" s="66"/>
    </row>
    <row r="677" spans="1:35" ht="14.25" customHeight="1" x14ac:dyDescent="0.3">
      <c r="A677" s="61"/>
      <c r="B677" s="94"/>
      <c r="C677" s="92"/>
      <c r="D677" s="66"/>
      <c r="E677" s="93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  <c r="AA677" s="66"/>
      <c r="AB677" s="66"/>
      <c r="AC677" s="66"/>
      <c r="AD677" s="66"/>
      <c r="AE677" s="66"/>
      <c r="AF677" s="66"/>
      <c r="AG677" s="66"/>
      <c r="AH677" s="66"/>
      <c r="AI677" s="66"/>
    </row>
    <row r="678" spans="1:35" ht="14.25" customHeight="1" x14ac:dyDescent="0.3">
      <c r="A678" s="61"/>
      <c r="B678" s="94"/>
      <c r="C678" s="92"/>
      <c r="D678" s="66"/>
      <c r="E678" s="93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  <c r="AA678" s="66"/>
      <c r="AB678" s="66"/>
      <c r="AC678" s="66"/>
      <c r="AD678" s="66"/>
      <c r="AE678" s="66"/>
      <c r="AF678" s="66"/>
      <c r="AG678" s="66"/>
      <c r="AH678" s="66"/>
      <c r="AI678" s="66"/>
    </row>
    <row r="679" spans="1:35" ht="14.25" customHeight="1" x14ac:dyDescent="0.3">
      <c r="A679" s="61"/>
      <c r="B679" s="94"/>
      <c r="C679" s="92"/>
      <c r="D679" s="66"/>
      <c r="E679" s="93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  <c r="AA679" s="66"/>
      <c r="AB679" s="66"/>
      <c r="AC679" s="66"/>
      <c r="AD679" s="66"/>
      <c r="AE679" s="66"/>
      <c r="AF679" s="66"/>
      <c r="AG679" s="66"/>
      <c r="AH679" s="66"/>
      <c r="AI679" s="66"/>
    </row>
    <row r="680" spans="1:35" ht="14.25" customHeight="1" x14ac:dyDescent="0.3">
      <c r="A680" s="61"/>
      <c r="B680" s="94"/>
      <c r="C680" s="92"/>
      <c r="D680" s="66"/>
      <c r="E680" s="93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  <c r="AA680" s="66"/>
      <c r="AB680" s="66"/>
      <c r="AC680" s="66"/>
      <c r="AD680" s="66"/>
      <c r="AE680" s="66"/>
      <c r="AF680" s="66"/>
      <c r="AG680" s="66"/>
      <c r="AH680" s="66"/>
      <c r="AI680" s="66"/>
    </row>
    <row r="681" spans="1:35" ht="14.25" customHeight="1" x14ac:dyDescent="0.3">
      <c r="A681" s="61"/>
      <c r="B681" s="94"/>
      <c r="C681" s="92"/>
      <c r="D681" s="66"/>
      <c r="E681" s="93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  <c r="AA681" s="66"/>
      <c r="AB681" s="66"/>
      <c r="AC681" s="66"/>
      <c r="AD681" s="66"/>
      <c r="AE681" s="66"/>
      <c r="AF681" s="66"/>
      <c r="AG681" s="66"/>
      <c r="AH681" s="66"/>
      <c r="AI681" s="66"/>
    </row>
    <row r="682" spans="1:35" ht="14.25" customHeight="1" x14ac:dyDescent="0.3">
      <c r="A682" s="61"/>
      <c r="B682" s="94"/>
      <c r="C682" s="92"/>
      <c r="D682" s="66"/>
      <c r="E682" s="93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  <c r="AA682" s="66"/>
      <c r="AB682" s="66"/>
      <c r="AC682" s="66"/>
      <c r="AD682" s="66"/>
      <c r="AE682" s="66"/>
      <c r="AF682" s="66"/>
      <c r="AG682" s="66"/>
      <c r="AH682" s="66"/>
      <c r="AI682" s="66"/>
    </row>
    <row r="683" spans="1:35" ht="14.25" customHeight="1" x14ac:dyDescent="0.3">
      <c r="A683" s="61"/>
      <c r="B683" s="94"/>
      <c r="C683" s="92"/>
      <c r="D683" s="66"/>
      <c r="E683" s="93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  <c r="AA683" s="66"/>
      <c r="AB683" s="66"/>
      <c r="AC683" s="66"/>
      <c r="AD683" s="66"/>
      <c r="AE683" s="66"/>
      <c r="AF683" s="66"/>
      <c r="AG683" s="66"/>
      <c r="AH683" s="66"/>
      <c r="AI683" s="66"/>
    </row>
    <row r="684" spans="1:35" ht="14.25" customHeight="1" x14ac:dyDescent="0.3">
      <c r="A684" s="61"/>
      <c r="B684" s="94"/>
      <c r="C684" s="92"/>
      <c r="D684" s="66"/>
      <c r="E684" s="93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  <c r="AA684" s="66"/>
      <c r="AB684" s="66"/>
      <c r="AC684" s="66"/>
      <c r="AD684" s="66"/>
      <c r="AE684" s="66"/>
      <c r="AF684" s="66"/>
      <c r="AG684" s="66"/>
      <c r="AH684" s="66"/>
      <c r="AI684" s="66"/>
    </row>
    <row r="685" spans="1:35" ht="14.25" customHeight="1" x14ac:dyDescent="0.3">
      <c r="A685" s="61"/>
      <c r="B685" s="94"/>
      <c r="C685" s="92"/>
      <c r="D685" s="66"/>
      <c r="E685" s="93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  <c r="AA685" s="66"/>
      <c r="AB685" s="66"/>
      <c r="AC685" s="66"/>
      <c r="AD685" s="66"/>
      <c r="AE685" s="66"/>
      <c r="AF685" s="66"/>
      <c r="AG685" s="66"/>
      <c r="AH685" s="66"/>
      <c r="AI685" s="66"/>
    </row>
    <row r="686" spans="1:35" ht="14.25" customHeight="1" x14ac:dyDescent="0.3">
      <c r="A686" s="61"/>
      <c r="B686" s="94"/>
      <c r="C686" s="92"/>
      <c r="D686" s="66"/>
      <c r="E686" s="93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  <c r="AA686" s="66"/>
      <c r="AB686" s="66"/>
      <c r="AC686" s="66"/>
      <c r="AD686" s="66"/>
      <c r="AE686" s="66"/>
      <c r="AF686" s="66"/>
      <c r="AG686" s="66"/>
      <c r="AH686" s="66"/>
      <c r="AI686" s="66"/>
    </row>
    <row r="687" spans="1:35" ht="14.25" customHeight="1" x14ac:dyDescent="0.3">
      <c r="A687" s="61"/>
      <c r="B687" s="94"/>
      <c r="C687" s="92"/>
      <c r="D687" s="66"/>
      <c r="E687" s="93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  <c r="AA687" s="66"/>
      <c r="AB687" s="66"/>
      <c r="AC687" s="66"/>
      <c r="AD687" s="66"/>
      <c r="AE687" s="66"/>
      <c r="AF687" s="66"/>
      <c r="AG687" s="66"/>
      <c r="AH687" s="66"/>
      <c r="AI687" s="66"/>
    </row>
    <row r="688" spans="1:35" ht="14.25" customHeight="1" x14ac:dyDescent="0.3">
      <c r="A688" s="61"/>
      <c r="B688" s="94"/>
      <c r="C688" s="92"/>
      <c r="D688" s="66"/>
      <c r="E688" s="93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  <c r="AA688" s="66"/>
      <c r="AB688" s="66"/>
      <c r="AC688" s="66"/>
      <c r="AD688" s="66"/>
      <c r="AE688" s="66"/>
      <c r="AF688" s="66"/>
      <c r="AG688" s="66"/>
      <c r="AH688" s="66"/>
      <c r="AI688" s="66"/>
    </row>
    <row r="689" spans="1:35" ht="14.25" customHeight="1" x14ac:dyDescent="0.3">
      <c r="A689" s="61"/>
      <c r="B689" s="94"/>
      <c r="C689" s="92"/>
      <c r="D689" s="66"/>
      <c r="E689" s="93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  <c r="AA689" s="66"/>
      <c r="AB689" s="66"/>
      <c r="AC689" s="66"/>
      <c r="AD689" s="66"/>
      <c r="AE689" s="66"/>
      <c r="AF689" s="66"/>
      <c r="AG689" s="66"/>
      <c r="AH689" s="66"/>
      <c r="AI689" s="66"/>
    </row>
    <row r="690" spans="1:35" ht="14.25" customHeight="1" x14ac:dyDescent="0.3">
      <c r="A690" s="61"/>
      <c r="B690" s="94"/>
      <c r="C690" s="92"/>
      <c r="D690" s="66"/>
      <c r="E690" s="93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  <c r="AA690" s="66"/>
      <c r="AB690" s="66"/>
      <c r="AC690" s="66"/>
      <c r="AD690" s="66"/>
      <c r="AE690" s="66"/>
      <c r="AF690" s="66"/>
      <c r="AG690" s="66"/>
      <c r="AH690" s="66"/>
      <c r="AI690" s="66"/>
    </row>
    <row r="691" spans="1:35" ht="14.25" customHeight="1" x14ac:dyDescent="0.3">
      <c r="A691" s="61"/>
      <c r="B691" s="94"/>
      <c r="C691" s="92"/>
      <c r="D691" s="66"/>
      <c r="E691" s="93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  <c r="AA691" s="66"/>
      <c r="AB691" s="66"/>
      <c r="AC691" s="66"/>
      <c r="AD691" s="66"/>
      <c r="AE691" s="66"/>
      <c r="AF691" s="66"/>
      <c r="AG691" s="66"/>
      <c r="AH691" s="66"/>
      <c r="AI691" s="66"/>
    </row>
    <row r="692" spans="1:35" ht="14.25" customHeight="1" x14ac:dyDescent="0.3">
      <c r="A692" s="61"/>
      <c r="B692" s="94"/>
      <c r="C692" s="92"/>
      <c r="D692" s="66"/>
      <c r="E692" s="93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  <c r="AA692" s="66"/>
      <c r="AB692" s="66"/>
      <c r="AC692" s="66"/>
      <c r="AD692" s="66"/>
      <c r="AE692" s="66"/>
      <c r="AF692" s="66"/>
      <c r="AG692" s="66"/>
      <c r="AH692" s="66"/>
      <c r="AI692" s="66"/>
    </row>
    <row r="693" spans="1:35" ht="14.25" customHeight="1" x14ac:dyDescent="0.3">
      <c r="A693" s="61"/>
      <c r="B693" s="94"/>
      <c r="C693" s="92"/>
      <c r="D693" s="66"/>
      <c r="E693" s="93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  <c r="AA693" s="66"/>
      <c r="AB693" s="66"/>
      <c r="AC693" s="66"/>
      <c r="AD693" s="66"/>
      <c r="AE693" s="66"/>
      <c r="AF693" s="66"/>
      <c r="AG693" s="66"/>
      <c r="AH693" s="66"/>
      <c r="AI693" s="66"/>
    </row>
    <row r="694" spans="1:35" ht="14.25" customHeight="1" x14ac:dyDescent="0.3">
      <c r="A694" s="61"/>
      <c r="B694" s="94"/>
      <c r="C694" s="92"/>
      <c r="D694" s="66"/>
      <c r="E694" s="93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  <c r="AA694" s="66"/>
      <c r="AB694" s="66"/>
      <c r="AC694" s="66"/>
      <c r="AD694" s="66"/>
      <c r="AE694" s="66"/>
      <c r="AF694" s="66"/>
      <c r="AG694" s="66"/>
      <c r="AH694" s="66"/>
      <c r="AI694" s="66"/>
    </row>
    <row r="695" spans="1:35" ht="14.25" customHeight="1" x14ac:dyDescent="0.3">
      <c r="A695" s="61"/>
      <c r="B695" s="94"/>
      <c r="C695" s="92"/>
      <c r="D695" s="66"/>
      <c r="E695" s="93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  <c r="AA695" s="66"/>
      <c r="AB695" s="66"/>
      <c r="AC695" s="66"/>
      <c r="AD695" s="66"/>
      <c r="AE695" s="66"/>
      <c r="AF695" s="66"/>
      <c r="AG695" s="66"/>
      <c r="AH695" s="66"/>
      <c r="AI695" s="66"/>
    </row>
    <row r="696" spans="1:35" ht="14.25" customHeight="1" x14ac:dyDescent="0.3">
      <c r="A696" s="61"/>
      <c r="B696" s="94"/>
      <c r="C696" s="92"/>
      <c r="D696" s="66"/>
      <c r="E696" s="93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  <c r="AA696" s="66"/>
      <c r="AB696" s="66"/>
      <c r="AC696" s="66"/>
      <c r="AD696" s="66"/>
      <c r="AE696" s="66"/>
      <c r="AF696" s="66"/>
      <c r="AG696" s="66"/>
      <c r="AH696" s="66"/>
      <c r="AI696" s="66"/>
    </row>
    <row r="697" spans="1:35" ht="14.25" customHeight="1" x14ac:dyDescent="0.3">
      <c r="A697" s="61"/>
      <c r="B697" s="94"/>
      <c r="C697" s="92"/>
      <c r="D697" s="66"/>
      <c r="E697" s="93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  <c r="AA697" s="66"/>
      <c r="AB697" s="66"/>
      <c r="AC697" s="66"/>
      <c r="AD697" s="66"/>
      <c r="AE697" s="66"/>
      <c r="AF697" s="66"/>
      <c r="AG697" s="66"/>
      <c r="AH697" s="66"/>
      <c r="AI697" s="66"/>
    </row>
    <row r="698" spans="1:35" ht="14.25" customHeight="1" x14ac:dyDescent="0.3">
      <c r="A698" s="61"/>
      <c r="B698" s="94"/>
      <c r="C698" s="92"/>
      <c r="D698" s="66"/>
      <c r="E698" s="93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  <c r="AA698" s="66"/>
      <c r="AB698" s="66"/>
      <c r="AC698" s="66"/>
      <c r="AD698" s="66"/>
      <c r="AE698" s="66"/>
      <c r="AF698" s="66"/>
      <c r="AG698" s="66"/>
      <c r="AH698" s="66"/>
      <c r="AI698" s="66"/>
    </row>
    <row r="699" spans="1:35" ht="14.25" customHeight="1" x14ac:dyDescent="0.3">
      <c r="A699" s="61"/>
      <c r="B699" s="94"/>
      <c r="C699" s="92"/>
      <c r="D699" s="66"/>
      <c r="E699" s="93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  <c r="AA699" s="66"/>
      <c r="AB699" s="66"/>
      <c r="AC699" s="66"/>
      <c r="AD699" s="66"/>
      <c r="AE699" s="66"/>
      <c r="AF699" s="66"/>
      <c r="AG699" s="66"/>
      <c r="AH699" s="66"/>
      <c r="AI699" s="66"/>
    </row>
    <row r="700" spans="1:35" ht="14.25" customHeight="1" x14ac:dyDescent="0.3">
      <c r="A700" s="61"/>
      <c r="B700" s="94"/>
      <c r="C700" s="92"/>
      <c r="D700" s="66"/>
      <c r="E700" s="93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  <c r="AA700" s="66"/>
      <c r="AB700" s="66"/>
      <c r="AC700" s="66"/>
      <c r="AD700" s="66"/>
      <c r="AE700" s="66"/>
      <c r="AF700" s="66"/>
      <c r="AG700" s="66"/>
      <c r="AH700" s="66"/>
      <c r="AI700" s="66"/>
    </row>
    <row r="701" spans="1:35" ht="14.25" customHeight="1" x14ac:dyDescent="0.3">
      <c r="A701" s="61"/>
      <c r="B701" s="94"/>
      <c r="C701" s="92"/>
      <c r="D701" s="66"/>
      <c r="E701" s="93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  <c r="AA701" s="66"/>
      <c r="AB701" s="66"/>
      <c r="AC701" s="66"/>
      <c r="AD701" s="66"/>
      <c r="AE701" s="66"/>
      <c r="AF701" s="66"/>
      <c r="AG701" s="66"/>
      <c r="AH701" s="66"/>
      <c r="AI701" s="66"/>
    </row>
    <row r="702" spans="1:35" ht="14.25" customHeight="1" x14ac:dyDescent="0.3">
      <c r="A702" s="61"/>
      <c r="B702" s="94"/>
      <c r="C702" s="92"/>
      <c r="D702" s="66"/>
      <c r="E702" s="93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  <c r="AA702" s="66"/>
      <c r="AB702" s="66"/>
      <c r="AC702" s="66"/>
      <c r="AD702" s="66"/>
      <c r="AE702" s="66"/>
      <c r="AF702" s="66"/>
      <c r="AG702" s="66"/>
      <c r="AH702" s="66"/>
      <c r="AI702" s="66"/>
    </row>
    <row r="703" spans="1:35" ht="14.25" customHeight="1" x14ac:dyDescent="0.3">
      <c r="A703" s="61"/>
      <c r="B703" s="94"/>
      <c r="C703" s="92"/>
      <c r="D703" s="66"/>
      <c r="E703" s="93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  <c r="AA703" s="66"/>
      <c r="AB703" s="66"/>
      <c r="AC703" s="66"/>
      <c r="AD703" s="66"/>
      <c r="AE703" s="66"/>
      <c r="AF703" s="66"/>
      <c r="AG703" s="66"/>
      <c r="AH703" s="66"/>
      <c r="AI703" s="66"/>
    </row>
    <row r="704" spans="1:35" ht="14.25" customHeight="1" x14ac:dyDescent="0.3">
      <c r="A704" s="61"/>
      <c r="B704" s="94"/>
      <c r="C704" s="92"/>
      <c r="D704" s="66"/>
      <c r="E704" s="93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  <c r="AA704" s="66"/>
      <c r="AB704" s="66"/>
      <c r="AC704" s="66"/>
      <c r="AD704" s="66"/>
      <c r="AE704" s="66"/>
      <c r="AF704" s="66"/>
      <c r="AG704" s="66"/>
      <c r="AH704" s="66"/>
      <c r="AI704" s="66"/>
    </row>
    <row r="705" spans="1:35" ht="14.25" customHeight="1" x14ac:dyDescent="0.3">
      <c r="A705" s="61"/>
      <c r="B705" s="94"/>
      <c r="C705" s="92"/>
      <c r="D705" s="66"/>
      <c r="E705" s="93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  <c r="AA705" s="66"/>
      <c r="AB705" s="66"/>
      <c r="AC705" s="66"/>
      <c r="AD705" s="66"/>
      <c r="AE705" s="66"/>
      <c r="AF705" s="66"/>
      <c r="AG705" s="66"/>
      <c r="AH705" s="66"/>
      <c r="AI705" s="66"/>
    </row>
    <row r="706" spans="1:35" ht="14.25" customHeight="1" x14ac:dyDescent="0.3">
      <c r="A706" s="61"/>
      <c r="B706" s="94"/>
      <c r="C706" s="92"/>
      <c r="D706" s="66"/>
      <c r="E706" s="93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  <c r="AA706" s="66"/>
      <c r="AB706" s="66"/>
      <c r="AC706" s="66"/>
      <c r="AD706" s="66"/>
      <c r="AE706" s="66"/>
      <c r="AF706" s="66"/>
      <c r="AG706" s="66"/>
      <c r="AH706" s="66"/>
      <c r="AI706" s="66"/>
    </row>
    <row r="707" spans="1:35" ht="14.25" customHeight="1" x14ac:dyDescent="0.3">
      <c r="A707" s="61"/>
      <c r="B707" s="94"/>
      <c r="C707" s="92"/>
      <c r="D707" s="66"/>
      <c r="E707" s="93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  <c r="AA707" s="66"/>
      <c r="AB707" s="66"/>
      <c r="AC707" s="66"/>
      <c r="AD707" s="66"/>
      <c r="AE707" s="66"/>
      <c r="AF707" s="66"/>
      <c r="AG707" s="66"/>
      <c r="AH707" s="66"/>
      <c r="AI707" s="66"/>
    </row>
    <row r="708" spans="1:35" ht="14.25" customHeight="1" x14ac:dyDescent="0.3">
      <c r="A708" s="61"/>
      <c r="B708" s="94"/>
      <c r="C708" s="92"/>
      <c r="D708" s="66"/>
      <c r="E708" s="93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  <c r="AA708" s="66"/>
      <c r="AB708" s="66"/>
      <c r="AC708" s="66"/>
      <c r="AD708" s="66"/>
      <c r="AE708" s="66"/>
      <c r="AF708" s="66"/>
      <c r="AG708" s="66"/>
      <c r="AH708" s="66"/>
      <c r="AI708" s="66"/>
    </row>
    <row r="709" spans="1:35" ht="14.25" customHeight="1" x14ac:dyDescent="0.3">
      <c r="A709" s="61"/>
      <c r="B709" s="94"/>
      <c r="C709" s="92"/>
      <c r="D709" s="66"/>
      <c r="E709" s="93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  <c r="AA709" s="66"/>
      <c r="AB709" s="66"/>
      <c r="AC709" s="66"/>
      <c r="AD709" s="66"/>
      <c r="AE709" s="66"/>
      <c r="AF709" s="66"/>
      <c r="AG709" s="66"/>
      <c r="AH709" s="66"/>
      <c r="AI709" s="66"/>
    </row>
    <row r="710" spans="1:35" ht="14.25" customHeight="1" x14ac:dyDescent="0.3">
      <c r="A710" s="61"/>
      <c r="B710" s="94"/>
      <c r="C710" s="92"/>
      <c r="D710" s="66"/>
      <c r="E710" s="93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  <c r="AA710" s="66"/>
      <c r="AB710" s="66"/>
      <c r="AC710" s="66"/>
      <c r="AD710" s="66"/>
      <c r="AE710" s="66"/>
      <c r="AF710" s="66"/>
      <c r="AG710" s="66"/>
      <c r="AH710" s="66"/>
      <c r="AI710" s="66"/>
    </row>
    <row r="711" spans="1:35" ht="14.25" customHeight="1" x14ac:dyDescent="0.3">
      <c r="A711" s="61"/>
      <c r="B711" s="94"/>
      <c r="C711" s="92"/>
      <c r="D711" s="66"/>
      <c r="E711" s="93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  <c r="AA711" s="66"/>
      <c r="AB711" s="66"/>
      <c r="AC711" s="66"/>
      <c r="AD711" s="66"/>
      <c r="AE711" s="66"/>
      <c r="AF711" s="66"/>
      <c r="AG711" s="66"/>
      <c r="AH711" s="66"/>
      <c r="AI711" s="66"/>
    </row>
    <row r="712" spans="1:35" ht="14.25" customHeight="1" x14ac:dyDescent="0.3">
      <c r="A712" s="61"/>
      <c r="B712" s="94"/>
      <c r="C712" s="92"/>
      <c r="D712" s="66"/>
      <c r="E712" s="93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  <c r="AA712" s="66"/>
      <c r="AB712" s="66"/>
      <c r="AC712" s="66"/>
      <c r="AD712" s="66"/>
      <c r="AE712" s="66"/>
      <c r="AF712" s="66"/>
      <c r="AG712" s="66"/>
      <c r="AH712" s="66"/>
      <c r="AI712" s="66"/>
    </row>
    <row r="713" spans="1:35" ht="14.25" customHeight="1" x14ac:dyDescent="0.3">
      <c r="A713" s="61"/>
      <c r="B713" s="94"/>
      <c r="C713" s="92"/>
      <c r="D713" s="66"/>
      <c r="E713" s="93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  <c r="AA713" s="66"/>
      <c r="AB713" s="66"/>
      <c r="AC713" s="66"/>
      <c r="AD713" s="66"/>
      <c r="AE713" s="66"/>
      <c r="AF713" s="66"/>
      <c r="AG713" s="66"/>
      <c r="AH713" s="66"/>
      <c r="AI713" s="66"/>
    </row>
    <row r="714" spans="1:35" ht="14.25" customHeight="1" x14ac:dyDescent="0.3">
      <c r="A714" s="61"/>
      <c r="B714" s="94"/>
      <c r="C714" s="92"/>
      <c r="D714" s="66"/>
      <c r="E714" s="93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  <c r="AA714" s="66"/>
      <c r="AB714" s="66"/>
      <c r="AC714" s="66"/>
      <c r="AD714" s="66"/>
      <c r="AE714" s="66"/>
      <c r="AF714" s="66"/>
      <c r="AG714" s="66"/>
      <c r="AH714" s="66"/>
      <c r="AI714" s="66"/>
    </row>
    <row r="715" spans="1:35" ht="14.25" customHeight="1" x14ac:dyDescent="0.3">
      <c r="A715" s="61"/>
      <c r="B715" s="94"/>
      <c r="C715" s="92"/>
      <c r="D715" s="66"/>
      <c r="E715" s="93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  <c r="AA715" s="66"/>
      <c r="AB715" s="66"/>
      <c r="AC715" s="66"/>
      <c r="AD715" s="66"/>
      <c r="AE715" s="66"/>
      <c r="AF715" s="66"/>
      <c r="AG715" s="66"/>
      <c r="AH715" s="66"/>
      <c r="AI715" s="66"/>
    </row>
    <row r="716" spans="1:35" ht="14.25" customHeight="1" x14ac:dyDescent="0.3">
      <c r="A716" s="61"/>
      <c r="B716" s="94"/>
      <c r="C716" s="92"/>
      <c r="D716" s="66"/>
      <c r="E716" s="93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  <c r="AA716" s="66"/>
      <c r="AB716" s="66"/>
      <c r="AC716" s="66"/>
      <c r="AD716" s="66"/>
      <c r="AE716" s="66"/>
      <c r="AF716" s="66"/>
      <c r="AG716" s="66"/>
      <c r="AH716" s="66"/>
      <c r="AI716" s="66"/>
    </row>
    <row r="717" spans="1:35" ht="14.25" customHeight="1" x14ac:dyDescent="0.3">
      <c r="A717" s="61"/>
      <c r="B717" s="94"/>
      <c r="C717" s="92"/>
      <c r="D717" s="66"/>
      <c r="E717" s="93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  <c r="AA717" s="66"/>
      <c r="AB717" s="66"/>
      <c r="AC717" s="66"/>
      <c r="AD717" s="66"/>
      <c r="AE717" s="66"/>
      <c r="AF717" s="66"/>
      <c r="AG717" s="66"/>
      <c r="AH717" s="66"/>
      <c r="AI717" s="66"/>
    </row>
    <row r="718" spans="1:35" ht="14.25" customHeight="1" x14ac:dyDescent="0.3">
      <c r="A718" s="61"/>
      <c r="B718" s="94"/>
      <c r="C718" s="92"/>
      <c r="D718" s="66"/>
      <c r="E718" s="93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  <c r="AA718" s="66"/>
      <c r="AB718" s="66"/>
      <c r="AC718" s="66"/>
      <c r="AD718" s="66"/>
      <c r="AE718" s="66"/>
      <c r="AF718" s="66"/>
      <c r="AG718" s="66"/>
      <c r="AH718" s="66"/>
      <c r="AI718" s="66"/>
    </row>
    <row r="719" spans="1:35" ht="14.25" customHeight="1" x14ac:dyDescent="0.3">
      <c r="A719" s="61"/>
      <c r="B719" s="94"/>
      <c r="C719" s="92"/>
      <c r="D719" s="66"/>
      <c r="E719" s="93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  <c r="AA719" s="66"/>
      <c r="AB719" s="66"/>
      <c r="AC719" s="66"/>
      <c r="AD719" s="66"/>
      <c r="AE719" s="66"/>
      <c r="AF719" s="66"/>
      <c r="AG719" s="66"/>
      <c r="AH719" s="66"/>
      <c r="AI719" s="66"/>
    </row>
    <row r="720" spans="1:35" ht="14.25" customHeight="1" x14ac:dyDescent="0.3">
      <c r="A720" s="61"/>
      <c r="B720" s="94"/>
      <c r="C720" s="92"/>
      <c r="D720" s="66"/>
      <c r="E720" s="93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  <c r="AA720" s="66"/>
      <c r="AB720" s="66"/>
      <c r="AC720" s="66"/>
      <c r="AD720" s="66"/>
      <c r="AE720" s="66"/>
      <c r="AF720" s="66"/>
      <c r="AG720" s="66"/>
      <c r="AH720" s="66"/>
      <c r="AI720" s="66"/>
    </row>
    <row r="721" spans="1:35" ht="14.25" customHeight="1" x14ac:dyDescent="0.3">
      <c r="A721" s="61"/>
      <c r="B721" s="94"/>
      <c r="C721" s="92"/>
      <c r="D721" s="66"/>
      <c r="E721" s="93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  <c r="AA721" s="66"/>
      <c r="AB721" s="66"/>
      <c r="AC721" s="66"/>
      <c r="AD721" s="66"/>
      <c r="AE721" s="66"/>
      <c r="AF721" s="66"/>
      <c r="AG721" s="66"/>
      <c r="AH721" s="66"/>
      <c r="AI721" s="66"/>
    </row>
    <row r="722" spans="1:35" ht="14.25" customHeight="1" x14ac:dyDescent="0.3">
      <c r="A722" s="61"/>
      <c r="B722" s="94"/>
      <c r="C722" s="92"/>
      <c r="D722" s="66"/>
      <c r="E722" s="93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  <c r="AA722" s="66"/>
      <c r="AB722" s="66"/>
      <c r="AC722" s="66"/>
      <c r="AD722" s="66"/>
      <c r="AE722" s="66"/>
      <c r="AF722" s="66"/>
      <c r="AG722" s="66"/>
      <c r="AH722" s="66"/>
      <c r="AI722" s="66"/>
    </row>
    <row r="723" spans="1:35" ht="14.25" customHeight="1" x14ac:dyDescent="0.3">
      <c r="A723" s="61"/>
      <c r="B723" s="94"/>
      <c r="C723" s="92"/>
      <c r="D723" s="66"/>
      <c r="E723" s="93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  <c r="AA723" s="66"/>
      <c r="AB723" s="66"/>
      <c r="AC723" s="66"/>
      <c r="AD723" s="66"/>
      <c r="AE723" s="66"/>
      <c r="AF723" s="66"/>
      <c r="AG723" s="66"/>
      <c r="AH723" s="66"/>
      <c r="AI723" s="66"/>
    </row>
    <row r="724" spans="1:35" ht="14.25" customHeight="1" x14ac:dyDescent="0.3">
      <c r="A724" s="61"/>
      <c r="B724" s="94"/>
      <c r="C724" s="92"/>
      <c r="D724" s="66"/>
      <c r="E724" s="93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  <c r="AA724" s="66"/>
      <c r="AB724" s="66"/>
      <c r="AC724" s="66"/>
      <c r="AD724" s="66"/>
      <c r="AE724" s="66"/>
      <c r="AF724" s="66"/>
      <c r="AG724" s="66"/>
      <c r="AH724" s="66"/>
      <c r="AI724" s="66"/>
    </row>
    <row r="725" spans="1:35" ht="14.25" customHeight="1" x14ac:dyDescent="0.3">
      <c r="A725" s="61"/>
      <c r="B725" s="94"/>
      <c r="C725" s="92"/>
      <c r="D725" s="66"/>
      <c r="E725" s="93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  <c r="AA725" s="66"/>
      <c r="AB725" s="66"/>
      <c r="AC725" s="66"/>
      <c r="AD725" s="66"/>
      <c r="AE725" s="66"/>
      <c r="AF725" s="66"/>
      <c r="AG725" s="66"/>
      <c r="AH725" s="66"/>
      <c r="AI725" s="66"/>
    </row>
    <row r="726" spans="1:35" ht="14.25" customHeight="1" x14ac:dyDescent="0.3">
      <c r="A726" s="61"/>
      <c r="B726" s="94"/>
      <c r="C726" s="92"/>
      <c r="D726" s="66"/>
      <c r="E726" s="93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  <c r="AA726" s="66"/>
      <c r="AB726" s="66"/>
      <c r="AC726" s="66"/>
      <c r="AD726" s="66"/>
      <c r="AE726" s="66"/>
      <c r="AF726" s="66"/>
      <c r="AG726" s="66"/>
      <c r="AH726" s="66"/>
      <c r="AI726" s="66"/>
    </row>
    <row r="727" spans="1:35" ht="14.25" customHeight="1" x14ac:dyDescent="0.3">
      <c r="A727" s="61"/>
      <c r="B727" s="94"/>
      <c r="C727" s="92"/>
      <c r="D727" s="66"/>
      <c r="E727" s="93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  <c r="AA727" s="66"/>
      <c r="AB727" s="66"/>
      <c r="AC727" s="66"/>
      <c r="AD727" s="66"/>
      <c r="AE727" s="66"/>
      <c r="AF727" s="66"/>
      <c r="AG727" s="66"/>
      <c r="AH727" s="66"/>
      <c r="AI727" s="66"/>
    </row>
    <row r="728" spans="1:35" ht="14.25" customHeight="1" x14ac:dyDescent="0.3">
      <c r="A728" s="61"/>
      <c r="B728" s="94"/>
      <c r="C728" s="92"/>
      <c r="D728" s="66"/>
      <c r="E728" s="93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  <c r="AA728" s="66"/>
      <c r="AB728" s="66"/>
      <c r="AC728" s="66"/>
      <c r="AD728" s="66"/>
      <c r="AE728" s="66"/>
      <c r="AF728" s="66"/>
      <c r="AG728" s="66"/>
      <c r="AH728" s="66"/>
      <c r="AI728" s="66"/>
    </row>
    <row r="729" spans="1:35" ht="14.25" customHeight="1" x14ac:dyDescent="0.3">
      <c r="A729" s="61"/>
      <c r="B729" s="94"/>
      <c r="C729" s="92"/>
      <c r="D729" s="66"/>
      <c r="E729" s="93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  <c r="AA729" s="66"/>
      <c r="AB729" s="66"/>
      <c r="AC729" s="66"/>
      <c r="AD729" s="66"/>
      <c r="AE729" s="66"/>
      <c r="AF729" s="66"/>
      <c r="AG729" s="66"/>
      <c r="AH729" s="66"/>
      <c r="AI729" s="66"/>
    </row>
    <row r="730" spans="1:35" ht="14.25" customHeight="1" x14ac:dyDescent="0.3">
      <c r="A730" s="61"/>
      <c r="B730" s="94"/>
      <c r="C730" s="92"/>
      <c r="D730" s="66"/>
      <c r="E730" s="93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  <c r="AA730" s="66"/>
      <c r="AB730" s="66"/>
      <c r="AC730" s="66"/>
      <c r="AD730" s="66"/>
      <c r="AE730" s="66"/>
      <c r="AF730" s="66"/>
      <c r="AG730" s="66"/>
      <c r="AH730" s="66"/>
      <c r="AI730" s="66"/>
    </row>
    <row r="731" spans="1:35" ht="14.25" customHeight="1" x14ac:dyDescent="0.3">
      <c r="A731" s="61"/>
      <c r="B731" s="94"/>
      <c r="C731" s="92"/>
      <c r="D731" s="66"/>
      <c r="E731" s="93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  <c r="AA731" s="66"/>
      <c r="AB731" s="66"/>
      <c r="AC731" s="66"/>
      <c r="AD731" s="66"/>
      <c r="AE731" s="66"/>
      <c r="AF731" s="66"/>
      <c r="AG731" s="66"/>
      <c r="AH731" s="66"/>
      <c r="AI731" s="66"/>
    </row>
    <row r="732" spans="1:35" ht="14.25" customHeight="1" x14ac:dyDescent="0.3">
      <c r="A732" s="61"/>
      <c r="B732" s="94"/>
      <c r="C732" s="92"/>
      <c r="D732" s="66"/>
      <c r="E732" s="93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  <c r="AB732" s="66"/>
      <c r="AC732" s="66"/>
      <c r="AD732" s="66"/>
      <c r="AE732" s="66"/>
      <c r="AF732" s="66"/>
      <c r="AG732" s="66"/>
      <c r="AH732" s="66"/>
      <c r="AI732" s="66"/>
    </row>
    <row r="733" spans="1:35" ht="14.25" customHeight="1" x14ac:dyDescent="0.3">
      <c r="A733" s="61"/>
      <c r="B733" s="94"/>
      <c r="C733" s="92"/>
      <c r="D733" s="66"/>
      <c r="E733" s="93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  <c r="AA733" s="66"/>
      <c r="AB733" s="66"/>
      <c r="AC733" s="66"/>
      <c r="AD733" s="66"/>
      <c r="AE733" s="66"/>
      <c r="AF733" s="66"/>
      <c r="AG733" s="66"/>
      <c r="AH733" s="66"/>
      <c r="AI733" s="66"/>
    </row>
    <row r="734" spans="1:35" ht="14.25" customHeight="1" x14ac:dyDescent="0.3">
      <c r="A734" s="61"/>
      <c r="B734" s="94"/>
      <c r="C734" s="92"/>
      <c r="D734" s="66"/>
      <c r="E734" s="93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  <c r="AA734" s="66"/>
      <c r="AB734" s="66"/>
      <c r="AC734" s="66"/>
      <c r="AD734" s="66"/>
      <c r="AE734" s="66"/>
      <c r="AF734" s="66"/>
      <c r="AG734" s="66"/>
      <c r="AH734" s="66"/>
      <c r="AI734" s="66"/>
    </row>
    <row r="735" spans="1:35" ht="14.25" customHeight="1" x14ac:dyDescent="0.3">
      <c r="A735" s="61"/>
      <c r="B735" s="94"/>
      <c r="C735" s="92"/>
      <c r="D735" s="66"/>
      <c r="E735" s="93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  <c r="AA735" s="66"/>
      <c r="AB735" s="66"/>
      <c r="AC735" s="66"/>
      <c r="AD735" s="66"/>
      <c r="AE735" s="66"/>
      <c r="AF735" s="66"/>
      <c r="AG735" s="66"/>
      <c r="AH735" s="66"/>
      <c r="AI735" s="66"/>
    </row>
    <row r="736" spans="1:35" ht="14.25" customHeight="1" x14ac:dyDescent="0.3">
      <c r="A736" s="61"/>
      <c r="B736" s="94"/>
      <c r="C736" s="92"/>
      <c r="D736" s="66"/>
      <c r="E736" s="93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  <c r="AA736" s="66"/>
      <c r="AB736" s="66"/>
      <c r="AC736" s="66"/>
      <c r="AD736" s="66"/>
      <c r="AE736" s="66"/>
      <c r="AF736" s="66"/>
      <c r="AG736" s="66"/>
      <c r="AH736" s="66"/>
      <c r="AI736" s="66"/>
    </row>
    <row r="737" spans="1:35" ht="14.25" customHeight="1" x14ac:dyDescent="0.3">
      <c r="A737" s="61"/>
      <c r="B737" s="94"/>
      <c r="C737" s="92"/>
      <c r="D737" s="66"/>
      <c r="E737" s="93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  <c r="AA737" s="66"/>
      <c r="AB737" s="66"/>
      <c r="AC737" s="66"/>
      <c r="AD737" s="66"/>
      <c r="AE737" s="66"/>
      <c r="AF737" s="66"/>
      <c r="AG737" s="66"/>
      <c r="AH737" s="66"/>
      <c r="AI737" s="66"/>
    </row>
    <row r="738" spans="1:35" ht="14.25" customHeight="1" x14ac:dyDescent="0.3">
      <c r="A738" s="61"/>
      <c r="B738" s="94"/>
      <c r="C738" s="92"/>
      <c r="D738" s="66"/>
      <c r="E738" s="93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  <c r="AA738" s="66"/>
      <c r="AB738" s="66"/>
      <c r="AC738" s="66"/>
      <c r="AD738" s="66"/>
      <c r="AE738" s="66"/>
      <c r="AF738" s="66"/>
      <c r="AG738" s="66"/>
      <c r="AH738" s="66"/>
      <c r="AI738" s="66"/>
    </row>
    <row r="739" spans="1:35" ht="14.25" customHeight="1" x14ac:dyDescent="0.3">
      <c r="A739" s="61"/>
      <c r="B739" s="94"/>
      <c r="C739" s="92"/>
      <c r="D739" s="66"/>
      <c r="E739" s="93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  <c r="AA739" s="66"/>
      <c r="AB739" s="66"/>
      <c r="AC739" s="66"/>
      <c r="AD739" s="66"/>
      <c r="AE739" s="66"/>
      <c r="AF739" s="66"/>
      <c r="AG739" s="66"/>
      <c r="AH739" s="66"/>
      <c r="AI739" s="66"/>
    </row>
    <row r="740" spans="1:35" ht="14.25" customHeight="1" x14ac:dyDescent="0.3">
      <c r="A740" s="61"/>
      <c r="B740" s="94"/>
      <c r="C740" s="92"/>
      <c r="D740" s="66"/>
      <c r="E740" s="93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  <c r="AA740" s="66"/>
      <c r="AB740" s="66"/>
      <c r="AC740" s="66"/>
      <c r="AD740" s="66"/>
      <c r="AE740" s="66"/>
      <c r="AF740" s="66"/>
      <c r="AG740" s="66"/>
      <c r="AH740" s="66"/>
      <c r="AI740" s="66"/>
    </row>
    <row r="741" spans="1:35" ht="14.25" customHeight="1" x14ac:dyDescent="0.3">
      <c r="A741" s="61"/>
      <c r="B741" s="94"/>
      <c r="C741" s="92"/>
      <c r="D741" s="66"/>
      <c r="E741" s="93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  <c r="AA741" s="66"/>
      <c r="AB741" s="66"/>
      <c r="AC741" s="66"/>
      <c r="AD741" s="66"/>
      <c r="AE741" s="66"/>
      <c r="AF741" s="66"/>
      <c r="AG741" s="66"/>
      <c r="AH741" s="66"/>
      <c r="AI741" s="66"/>
    </row>
    <row r="742" spans="1:35" ht="14.25" customHeight="1" x14ac:dyDescent="0.3">
      <c r="A742" s="61"/>
      <c r="B742" s="94"/>
      <c r="C742" s="92"/>
      <c r="D742" s="66"/>
      <c r="E742" s="93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  <c r="AA742" s="66"/>
      <c r="AB742" s="66"/>
      <c r="AC742" s="66"/>
      <c r="AD742" s="66"/>
      <c r="AE742" s="66"/>
      <c r="AF742" s="66"/>
      <c r="AG742" s="66"/>
      <c r="AH742" s="66"/>
      <c r="AI742" s="66"/>
    </row>
    <row r="743" spans="1:35" ht="14.25" customHeight="1" x14ac:dyDescent="0.3">
      <c r="A743" s="61"/>
      <c r="B743" s="94"/>
      <c r="C743" s="92"/>
      <c r="D743" s="66"/>
      <c r="E743" s="93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  <c r="AA743" s="66"/>
      <c r="AB743" s="66"/>
      <c r="AC743" s="66"/>
      <c r="AD743" s="66"/>
      <c r="AE743" s="66"/>
      <c r="AF743" s="66"/>
      <c r="AG743" s="66"/>
      <c r="AH743" s="66"/>
      <c r="AI743" s="66"/>
    </row>
    <row r="744" spans="1:35" ht="14.25" customHeight="1" x14ac:dyDescent="0.3">
      <c r="A744" s="61"/>
      <c r="B744" s="94"/>
      <c r="C744" s="92"/>
      <c r="D744" s="66"/>
      <c r="E744" s="93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  <c r="AA744" s="66"/>
      <c r="AB744" s="66"/>
      <c r="AC744" s="66"/>
      <c r="AD744" s="66"/>
      <c r="AE744" s="66"/>
      <c r="AF744" s="66"/>
      <c r="AG744" s="66"/>
      <c r="AH744" s="66"/>
      <c r="AI744" s="66"/>
    </row>
    <row r="745" spans="1:35" ht="14.25" customHeight="1" x14ac:dyDescent="0.3">
      <c r="A745" s="61"/>
      <c r="B745" s="94"/>
      <c r="C745" s="92"/>
      <c r="D745" s="66"/>
      <c r="E745" s="93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  <c r="AA745" s="66"/>
      <c r="AB745" s="66"/>
      <c r="AC745" s="66"/>
      <c r="AD745" s="66"/>
      <c r="AE745" s="66"/>
      <c r="AF745" s="66"/>
      <c r="AG745" s="66"/>
      <c r="AH745" s="66"/>
      <c r="AI745" s="66"/>
    </row>
    <row r="746" spans="1:35" ht="14.25" customHeight="1" x14ac:dyDescent="0.3">
      <c r="A746" s="61"/>
      <c r="B746" s="94"/>
      <c r="C746" s="92"/>
      <c r="D746" s="66"/>
      <c r="E746" s="93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  <c r="AA746" s="66"/>
      <c r="AB746" s="66"/>
      <c r="AC746" s="66"/>
      <c r="AD746" s="66"/>
      <c r="AE746" s="66"/>
      <c r="AF746" s="66"/>
      <c r="AG746" s="66"/>
      <c r="AH746" s="66"/>
      <c r="AI746" s="66"/>
    </row>
    <row r="747" spans="1:35" ht="14.25" customHeight="1" x14ac:dyDescent="0.3">
      <c r="A747" s="61"/>
      <c r="B747" s="94"/>
      <c r="C747" s="92"/>
      <c r="D747" s="66"/>
      <c r="E747" s="93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  <c r="AA747" s="66"/>
      <c r="AB747" s="66"/>
      <c r="AC747" s="66"/>
      <c r="AD747" s="66"/>
      <c r="AE747" s="66"/>
      <c r="AF747" s="66"/>
      <c r="AG747" s="66"/>
      <c r="AH747" s="66"/>
      <c r="AI747" s="66"/>
    </row>
    <row r="748" spans="1:35" ht="14.25" customHeight="1" x14ac:dyDescent="0.3">
      <c r="A748" s="61"/>
      <c r="B748" s="94"/>
      <c r="C748" s="92"/>
      <c r="D748" s="66"/>
      <c r="E748" s="93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  <c r="AA748" s="66"/>
      <c r="AB748" s="66"/>
      <c r="AC748" s="66"/>
      <c r="AD748" s="66"/>
      <c r="AE748" s="66"/>
      <c r="AF748" s="66"/>
      <c r="AG748" s="66"/>
      <c r="AH748" s="66"/>
      <c r="AI748" s="66"/>
    </row>
    <row r="749" spans="1:35" ht="14.25" customHeight="1" x14ac:dyDescent="0.3">
      <c r="A749" s="61"/>
      <c r="B749" s="94"/>
      <c r="C749" s="92"/>
      <c r="D749" s="66"/>
      <c r="E749" s="93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  <c r="AA749" s="66"/>
      <c r="AB749" s="66"/>
      <c r="AC749" s="66"/>
      <c r="AD749" s="66"/>
      <c r="AE749" s="66"/>
      <c r="AF749" s="66"/>
      <c r="AG749" s="66"/>
      <c r="AH749" s="66"/>
      <c r="AI749" s="66"/>
    </row>
    <row r="750" spans="1:35" ht="14.25" customHeight="1" x14ac:dyDescent="0.3">
      <c r="A750" s="61"/>
      <c r="B750" s="94"/>
      <c r="C750" s="92"/>
      <c r="D750" s="66"/>
      <c r="E750" s="93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  <c r="AA750" s="66"/>
      <c r="AB750" s="66"/>
      <c r="AC750" s="66"/>
      <c r="AD750" s="66"/>
      <c r="AE750" s="66"/>
      <c r="AF750" s="66"/>
      <c r="AG750" s="66"/>
      <c r="AH750" s="66"/>
      <c r="AI750" s="66"/>
    </row>
    <row r="751" spans="1:35" ht="14.25" customHeight="1" x14ac:dyDescent="0.3">
      <c r="A751" s="61"/>
      <c r="B751" s="94"/>
      <c r="C751" s="92"/>
      <c r="D751" s="66"/>
      <c r="E751" s="93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  <c r="AA751" s="66"/>
      <c r="AB751" s="66"/>
      <c r="AC751" s="66"/>
      <c r="AD751" s="66"/>
      <c r="AE751" s="66"/>
      <c r="AF751" s="66"/>
      <c r="AG751" s="66"/>
      <c r="AH751" s="66"/>
      <c r="AI751" s="66"/>
    </row>
    <row r="752" spans="1:35" ht="14.25" customHeight="1" x14ac:dyDescent="0.3">
      <c r="A752" s="61"/>
      <c r="B752" s="94"/>
      <c r="C752" s="92"/>
      <c r="D752" s="66"/>
      <c r="E752" s="93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  <c r="AA752" s="66"/>
      <c r="AB752" s="66"/>
      <c r="AC752" s="66"/>
      <c r="AD752" s="66"/>
      <c r="AE752" s="66"/>
      <c r="AF752" s="66"/>
      <c r="AG752" s="66"/>
      <c r="AH752" s="66"/>
      <c r="AI752" s="66"/>
    </row>
    <row r="753" spans="1:35" ht="14.25" customHeight="1" x14ac:dyDescent="0.3">
      <c r="A753" s="61"/>
      <c r="B753" s="94"/>
      <c r="C753" s="92"/>
      <c r="D753" s="66"/>
      <c r="E753" s="93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  <c r="AA753" s="66"/>
      <c r="AB753" s="66"/>
      <c r="AC753" s="66"/>
      <c r="AD753" s="66"/>
      <c r="AE753" s="66"/>
      <c r="AF753" s="66"/>
      <c r="AG753" s="66"/>
      <c r="AH753" s="66"/>
      <c r="AI753" s="66"/>
    </row>
    <row r="754" spans="1:35" ht="14.25" customHeight="1" x14ac:dyDescent="0.3">
      <c r="A754" s="61"/>
      <c r="B754" s="94"/>
      <c r="C754" s="92"/>
      <c r="D754" s="66"/>
      <c r="E754" s="93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  <c r="AA754" s="66"/>
      <c r="AB754" s="66"/>
      <c r="AC754" s="66"/>
      <c r="AD754" s="66"/>
      <c r="AE754" s="66"/>
      <c r="AF754" s="66"/>
      <c r="AG754" s="66"/>
      <c r="AH754" s="66"/>
      <c r="AI754" s="66"/>
    </row>
    <row r="755" spans="1:35" ht="14.25" customHeight="1" x14ac:dyDescent="0.3">
      <c r="A755" s="61"/>
      <c r="B755" s="94"/>
      <c r="C755" s="92"/>
      <c r="D755" s="66"/>
      <c r="E755" s="93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  <c r="AA755" s="66"/>
      <c r="AB755" s="66"/>
      <c r="AC755" s="66"/>
      <c r="AD755" s="66"/>
      <c r="AE755" s="66"/>
      <c r="AF755" s="66"/>
      <c r="AG755" s="66"/>
      <c r="AH755" s="66"/>
      <c r="AI755" s="66"/>
    </row>
    <row r="756" spans="1:35" ht="14.25" customHeight="1" x14ac:dyDescent="0.3">
      <c r="A756" s="61"/>
      <c r="B756" s="94"/>
      <c r="C756" s="92"/>
      <c r="D756" s="66"/>
      <c r="E756" s="93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  <c r="AA756" s="66"/>
      <c r="AB756" s="66"/>
      <c r="AC756" s="66"/>
      <c r="AD756" s="66"/>
      <c r="AE756" s="66"/>
      <c r="AF756" s="66"/>
      <c r="AG756" s="66"/>
      <c r="AH756" s="66"/>
      <c r="AI756" s="66"/>
    </row>
    <row r="757" spans="1:35" ht="14.25" customHeight="1" x14ac:dyDescent="0.3">
      <c r="A757" s="61"/>
      <c r="B757" s="94"/>
      <c r="C757" s="92"/>
      <c r="D757" s="66"/>
      <c r="E757" s="93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  <c r="AA757" s="66"/>
      <c r="AB757" s="66"/>
      <c r="AC757" s="66"/>
      <c r="AD757" s="66"/>
      <c r="AE757" s="66"/>
      <c r="AF757" s="66"/>
      <c r="AG757" s="66"/>
      <c r="AH757" s="66"/>
      <c r="AI757" s="66"/>
    </row>
    <row r="758" spans="1:35" ht="14.25" customHeight="1" x14ac:dyDescent="0.3">
      <c r="A758" s="61"/>
      <c r="B758" s="94"/>
      <c r="C758" s="92"/>
      <c r="D758" s="66"/>
      <c r="E758" s="93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  <c r="AA758" s="66"/>
      <c r="AB758" s="66"/>
      <c r="AC758" s="66"/>
      <c r="AD758" s="66"/>
      <c r="AE758" s="66"/>
      <c r="AF758" s="66"/>
      <c r="AG758" s="66"/>
      <c r="AH758" s="66"/>
      <c r="AI758" s="66"/>
    </row>
    <row r="759" spans="1:35" ht="14.25" customHeight="1" x14ac:dyDescent="0.3">
      <c r="A759" s="61"/>
      <c r="B759" s="94"/>
      <c r="C759" s="92"/>
      <c r="D759" s="66"/>
      <c r="E759" s="93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  <c r="AA759" s="66"/>
      <c r="AB759" s="66"/>
      <c r="AC759" s="66"/>
      <c r="AD759" s="66"/>
      <c r="AE759" s="66"/>
      <c r="AF759" s="66"/>
      <c r="AG759" s="66"/>
      <c r="AH759" s="66"/>
      <c r="AI759" s="66"/>
    </row>
    <row r="760" spans="1:35" ht="14.25" customHeight="1" x14ac:dyDescent="0.3">
      <c r="A760" s="61"/>
      <c r="B760" s="94"/>
      <c r="C760" s="92"/>
      <c r="D760" s="66"/>
      <c r="E760" s="93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  <c r="AA760" s="66"/>
      <c r="AB760" s="66"/>
      <c r="AC760" s="66"/>
      <c r="AD760" s="66"/>
      <c r="AE760" s="66"/>
      <c r="AF760" s="66"/>
      <c r="AG760" s="66"/>
      <c r="AH760" s="66"/>
      <c r="AI760" s="66"/>
    </row>
    <row r="761" spans="1:35" ht="14.25" customHeight="1" x14ac:dyDescent="0.3">
      <c r="A761" s="61"/>
      <c r="B761" s="94"/>
      <c r="C761" s="92"/>
      <c r="D761" s="66"/>
      <c r="E761" s="93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  <c r="AA761" s="66"/>
      <c r="AB761" s="66"/>
      <c r="AC761" s="66"/>
      <c r="AD761" s="66"/>
      <c r="AE761" s="66"/>
      <c r="AF761" s="66"/>
      <c r="AG761" s="66"/>
      <c r="AH761" s="66"/>
      <c r="AI761" s="66"/>
    </row>
    <row r="762" spans="1:35" ht="14.25" customHeight="1" x14ac:dyDescent="0.3">
      <c r="A762" s="61"/>
      <c r="B762" s="94"/>
      <c r="C762" s="92"/>
      <c r="D762" s="66"/>
      <c r="E762" s="93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  <c r="AA762" s="66"/>
      <c r="AB762" s="66"/>
      <c r="AC762" s="66"/>
      <c r="AD762" s="66"/>
      <c r="AE762" s="66"/>
      <c r="AF762" s="66"/>
      <c r="AG762" s="66"/>
      <c r="AH762" s="66"/>
      <c r="AI762" s="66"/>
    </row>
    <row r="763" spans="1:35" ht="14.25" customHeight="1" x14ac:dyDescent="0.3">
      <c r="A763" s="61"/>
      <c r="B763" s="94"/>
      <c r="C763" s="92"/>
      <c r="D763" s="66"/>
      <c r="E763" s="93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  <c r="AA763" s="66"/>
      <c r="AB763" s="66"/>
      <c r="AC763" s="66"/>
      <c r="AD763" s="66"/>
      <c r="AE763" s="66"/>
      <c r="AF763" s="66"/>
      <c r="AG763" s="66"/>
      <c r="AH763" s="66"/>
      <c r="AI763" s="66"/>
    </row>
    <row r="764" spans="1:35" ht="14.25" customHeight="1" x14ac:dyDescent="0.3">
      <c r="A764" s="61"/>
      <c r="B764" s="94"/>
      <c r="C764" s="92"/>
      <c r="D764" s="66"/>
      <c r="E764" s="93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  <c r="AA764" s="66"/>
      <c r="AB764" s="66"/>
      <c r="AC764" s="66"/>
      <c r="AD764" s="66"/>
      <c r="AE764" s="66"/>
      <c r="AF764" s="66"/>
      <c r="AG764" s="66"/>
      <c r="AH764" s="66"/>
      <c r="AI764" s="66"/>
    </row>
    <row r="765" spans="1:35" ht="14.25" customHeight="1" x14ac:dyDescent="0.3">
      <c r="A765" s="61"/>
      <c r="B765" s="94"/>
      <c r="C765" s="92"/>
      <c r="D765" s="66"/>
      <c r="E765" s="93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  <c r="AA765" s="66"/>
      <c r="AB765" s="66"/>
      <c r="AC765" s="66"/>
      <c r="AD765" s="66"/>
      <c r="AE765" s="66"/>
      <c r="AF765" s="66"/>
      <c r="AG765" s="66"/>
      <c r="AH765" s="66"/>
      <c r="AI765" s="66"/>
    </row>
    <row r="766" spans="1:35" ht="14.25" customHeight="1" x14ac:dyDescent="0.3">
      <c r="A766" s="61"/>
      <c r="B766" s="94"/>
      <c r="C766" s="92"/>
      <c r="D766" s="66"/>
      <c r="E766" s="93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  <c r="AA766" s="66"/>
      <c r="AB766" s="66"/>
      <c r="AC766" s="66"/>
      <c r="AD766" s="66"/>
      <c r="AE766" s="66"/>
      <c r="AF766" s="66"/>
      <c r="AG766" s="66"/>
      <c r="AH766" s="66"/>
      <c r="AI766" s="66"/>
    </row>
    <row r="767" spans="1:35" ht="14.25" customHeight="1" x14ac:dyDescent="0.3">
      <c r="A767" s="61"/>
      <c r="B767" s="94"/>
      <c r="C767" s="92"/>
      <c r="D767" s="66"/>
      <c r="E767" s="93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  <c r="AA767" s="66"/>
      <c r="AB767" s="66"/>
      <c r="AC767" s="66"/>
      <c r="AD767" s="66"/>
      <c r="AE767" s="66"/>
      <c r="AF767" s="66"/>
      <c r="AG767" s="66"/>
      <c r="AH767" s="66"/>
      <c r="AI767" s="66"/>
    </row>
    <row r="768" spans="1:35" ht="14.25" customHeight="1" x14ac:dyDescent="0.3">
      <c r="A768" s="61"/>
      <c r="B768" s="94"/>
      <c r="C768" s="92"/>
      <c r="D768" s="66"/>
      <c r="E768" s="93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  <c r="AA768" s="66"/>
      <c r="AB768" s="66"/>
      <c r="AC768" s="66"/>
      <c r="AD768" s="66"/>
      <c r="AE768" s="66"/>
      <c r="AF768" s="66"/>
      <c r="AG768" s="66"/>
      <c r="AH768" s="66"/>
      <c r="AI768" s="66"/>
    </row>
    <row r="769" spans="1:35" ht="14.25" customHeight="1" x14ac:dyDescent="0.3">
      <c r="A769" s="61"/>
      <c r="B769" s="94"/>
      <c r="C769" s="92"/>
      <c r="D769" s="66"/>
      <c r="E769" s="93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  <c r="AA769" s="66"/>
      <c r="AB769" s="66"/>
      <c r="AC769" s="66"/>
      <c r="AD769" s="66"/>
      <c r="AE769" s="66"/>
      <c r="AF769" s="66"/>
      <c r="AG769" s="66"/>
      <c r="AH769" s="66"/>
      <c r="AI769" s="66"/>
    </row>
    <row r="770" spans="1:35" ht="14.25" customHeight="1" x14ac:dyDescent="0.3">
      <c r="A770" s="61"/>
      <c r="B770" s="94"/>
      <c r="C770" s="92"/>
      <c r="D770" s="66"/>
      <c r="E770" s="93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  <c r="AA770" s="66"/>
      <c r="AB770" s="66"/>
      <c r="AC770" s="66"/>
      <c r="AD770" s="66"/>
      <c r="AE770" s="66"/>
      <c r="AF770" s="66"/>
      <c r="AG770" s="66"/>
      <c r="AH770" s="66"/>
      <c r="AI770" s="66"/>
    </row>
    <row r="771" spans="1:35" ht="14.25" customHeight="1" x14ac:dyDescent="0.3">
      <c r="A771" s="61"/>
      <c r="B771" s="94"/>
      <c r="C771" s="92"/>
      <c r="D771" s="66"/>
      <c r="E771" s="93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  <c r="AA771" s="66"/>
      <c r="AB771" s="66"/>
      <c r="AC771" s="66"/>
      <c r="AD771" s="66"/>
      <c r="AE771" s="66"/>
      <c r="AF771" s="66"/>
      <c r="AG771" s="66"/>
      <c r="AH771" s="66"/>
      <c r="AI771" s="66"/>
    </row>
    <row r="772" spans="1:35" ht="14.25" customHeight="1" x14ac:dyDescent="0.3">
      <c r="A772" s="61"/>
      <c r="B772" s="94"/>
      <c r="C772" s="92"/>
      <c r="D772" s="66"/>
      <c r="E772" s="93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  <c r="AA772" s="66"/>
      <c r="AB772" s="66"/>
      <c r="AC772" s="66"/>
      <c r="AD772" s="66"/>
      <c r="AE772" s="66"/>
      <c r="AF772" s="66"/>
      <c r="AG772" s="66"/>
      <c r="AH772" s="66"/>
      <c r="AI772" s="66"/>
    </row>
    <row r="773" spans="1:35" ht="14.25" customHeight="1" x14ac:dyDescent="0.3">
      <c r="A773" s="61"/>
      <c r="B773" s="94"/>
      <c r="C773" s="92"/>
      <c r="D773" s="66"/>
      <c r="E773" s="93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  <c r="AA773" s="66"/>
      <c r="AB773" s="66"/>
      <c r="AC773" s="66"/>
      <c r="AD773" s="66"/>
      <c r="AE773" s="66"/>
      <c r="AF773" s="66"/>
      <c r="AG773" s="66"/>
      <c r="AH773" s="66"/>
      <c r="AI773" s="66"/>
    </row>
    <row r="774" spans="1:35" ht="14.25" customHeight="1" x14ac:dyDescent="0.3">
      <c r="A774" s="61"/>
      <c r="B774" s="94"/>
      <c r="C774" s="92"/>
      <c r="D774" s="66"/>
      <c r="E774" s="93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  <c r="AA774" s="66"/>
      <c r="AB774" s="66"/>
      <c r="AC774" s="66"/>
      <c r="AD774" s="66"/>
      <c r="AE774" s="66"/>
      <c r="AF774" s="66"/>
      <c r="AG774" s="66"/>
      <c r="AH774" s="66"/>
      <c r="AI774" s="66"/>
    </row>
    <row r="775" spans="1:35" ht="14.25" customHeight="1" x14ac:dyDescent="0.3">
      <c r="A775" s="61"/>
      <c r="B775" s="94"/>
      <c r="C775" s="92"/>
      <c r="D775" s="66"/>
      <c r="E775" s="93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  <c r="AA775" s="66"/>
      <c r="AB775" s="66"/>
      <c r="AC775" s="66"/>
      <c r="AD775" s="66"/>
      <c r="AE775" s="66"/>
      <c r="AF775" s="66"/>
      <c r="AG775" s="66"/>
      <c r="AH775" s="66"/>
      <c r="AI775" s="66"/>
    </row>
    <row r="776" spans="1:35" ht="14.25" customHeight="1" x14ac:dyDescent="0.3">
      <c r="A776" s="61"/>
      <c r="B776" s="94"/>
      <c r="C776" s="92"/>
      <c r="D776" s="66"/>
      <c r="E776" s="93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  <c r="AA776" s="66"/>
      <c r="AB776" s="66"/>
      <c r="AC776" s="66"/>
      <c r="AD776" s="66"/>
      <c r="AE776" s="66"/>
      <c r="AF776" s="66"/>
      <c r="AG776" s="66"/>
      <c r="AH776" s="66"/>
      <c r="AI776" s="66"/>
    </row>
    <row r="777" spans="1:35" ht="14.25" customHeight="1" x14ac:dyDescent="0.3">
      <c r="A777" s="61"/>
      <c r="B777" s="94"/>
      <c r="C777" s="92"/>
      <c r="D777" s="66"/>
      <c r="E777" s="93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  <c r="AA777" s="66"/>
      <c r="AB777" s="66"/>
      <c r="AC777" s="66"/>
      <c r="AD777" s="66"/>
      <c r="AE777" s="66"/>
      <c r="AF777" s="66"/>
      <c r="AG777" s="66"/>
      <c r="AH777" s="66"/>
      <c r="AI777" s="66"/>
    </row>
    <row r="778" spans="1:35" ht="14.25" customHeight="1" x14ac:dyDescent="0.3">
      <c r="A778" s="61"/>
      <c r="B778" s="94"/>
      <c r="C778" s="92"/>
      <c r="D778" s="66"/>
      <c r="E778" s="93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  <c r="AB778" s="66"/>
      <c r="AC778" s="66"/>
      <c r="AD778" s="66"/>
      <c r="AE778" s="66"/>
      <c r="AF778" s="66"/>
      <c r="AG778" s="66"/>
      <c r="AH778" s="66"/>
      <c r="AI778" s="66"/>
    </row>
    <row r="779" spans="1:35" ht="14.25" customHeight="1" x14ac:dyDescent="0.3">
      <c r="A779" s="61"/>
      <c r="B779" s="94"/>
      <c r="C779" s="92"/>
      <c r="D779" s="66"/>
      <c r="E779" s="93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  <c r="AA779" s="66"/>
      <c r="AB779" s="66"/>
      <c r="AC779" s="66"/>
      <c r="AD779" s="66"/>
      <c r="AE779" s="66"/>
      <c r="AF779" s="66"/>
      <c r="AG779" s="66"/>
      <c r="AH779" s="66"/>
      <c r="AI779" s="66"/>
    </row>
    <row r="780" spans="1:35" ht="14.25" customHeight="1" x14ac:dyDescent="0.3">
      <c r="A780" s="61"/>
      <c r="B780" s="94"/>
      <c r="C780" s="92"/>
      <c r="D780" s="66"/>
      <c r="E780" s="93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  <c r="AA780" s="66"/>
      <c r="AB780" s="66"/>
      <c r="AC780" s="66"/>
      <c r="AD780" s="66"/>
      <c r="AE780" s="66"/>
      <c r="AF780" s="66"/>
      <c r="AG780" s="66"/>
      <c r="AH780" s="66"/>
      <c r="AI780" s="66"/>
    </row>
    <row r="781" spans="1:35" ht="14.25" customHeight="1" x14ac:dyDescent="0.3">
      <c r="A781" s="61"/>
      <c r="B781" s="94"/>
      <c r="C781" s="92"/>
      <c r="D781" s="66"/>
      <c r="E781" s="93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  <c r="AA781" s="66"/>
      <c r="AB781" s="66"/>
      <c r="AC781" s="66"/>
      <c r="AD781" s="66"/>
      <c r="AE781" s="66"/>
      <c r="AF781" s="66"/>
      <c r="AG781" s="66"/>
      <c r="AH781" s="66"/>
      <c r="AI781" s="66"/>
    </row>
    <row r="782" spans="1:35" ht="14.25" customHeight="1" x14ac:dyDescent="0.3">
      <c r="A782" s="61"/>
      <c r="B782" s="94"/>
      <c r="C782" s="92"/>
      <c r="D782" s="66"/>
      <c r="E782" s="93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  <c r="AA782" s="66"/>
      <c r="AB782" s="66"/>
      <c r="AC782" s="66"/>
      <c r="AD782" s="66"/>
      <c r="AE782" s="66"/>
      <c r="AF782" s="66"/>
      <c r="AG782" s="66"/>
      <c r="AH782" s="66"/>
      <c r="AI782" s="66"/>
    </row>
    <row r="783" spans="1:35" ht="14.25" customHeight="1" x14ac:dyDescent="0.3">
      <c r="A783" s="61"/>
      <c r="B783" s="94"/>
      <c r="C783" s="92"/>
      <c r="D783" s="66"/>
      <c r="E783" s="93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  <c r="AA783" s="66"/>
      <c r="AB783" s="66"/>
      <c r="AC783" s="66"/>
      <c r="AD783" s="66"/>
      <c r="AE783" s="66"/>
      <c r="AF783" s="66"/>
      <c r="AG783" s="66"/>
      <c r="AH783" s="66"/>
      <c r="AI783" s="66"/>
    </row>
    <row r="784" spans="1:35" ht="14.25" customHeight="1" x14ac:dyDescent="0.3">
      <c r="A784" s="61"/>
      <c r="B784" s="94"/>
      <c r="C784" s="92"/>
      <c r="D784" s="66"/>
      <c r="E784" s="93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  <c r="AA784" s="66"/>
      <c r="AB784" s="66"/>
      <c r="AC784" s="66"/>
      <c r="AD784" s="66"/>
      <c r="AE784" s="66"/>
      <c r="AF784" s="66"/>
      <c r="AG784" s="66"/>
      <c r="AH784" s="66"/>
      <c r="AI784" s="66"/>
    </row>
    <row r="785" spans="1:35" ht="14.25" customHeight="1" x14ac:dyDescent="0.3">
      <c r="A785" s="61"/>
      <c r="B785" s="94"/>
      <c r="C785" s="92"/>
      <c r="D785" s="66"/>
      <c r="E785" s="93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  <c r="AA785" s="66"/>
      <c r="AB785" s="66"/>
      <c r="AC785" s="66"/>
      <c r="AD785" s="66"/>
      <c r="AE785" s="66"/>
      <c r="AF785" s="66"/>
      <c r="AG785" s="66"/>
      <c r="AH785" s="66"/>
      <c r="AI785" s="66"/>
    </row>
    <row r="786" spans="1:35" ht="14.25" customHeight="1" x14ac:dyDescent="0.3">
      <c r="A786" s="61"/>
      <c r="B786" s="94"/>
      <c r="C786" s="92"/>
      <c r="D786" s="66"/>
      <c r="E786" s="93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  <c r="AA786" s="66"/>
      <c r="AB786" s="66"/>
      <c r="AC786" s="66"/>
      <c r="AD786" s="66"/>
      <c r="AE786" s="66"/>
      <c r="AF786" s="66"/>
      <c r="AG786" s="66"/>
      <c r="AH786" s="66"/>
      <c r="AI786" s="66"/>
    </row>
    <row r="787" spans="1:35" ht="14.25" customHeight="1" x14ac:dyDescent="0.3">
      <c r="A787" s="61"/>
      <c r="B787" s="94"/>
      <c r="C787" s="92"/>
      <c r="D787" s="66"/>
      <c r="E787" s="93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  <c r="AA787" s="66"/>
      <c r="AB787" s="66"/>
      <c r="AC787" s="66"/>
      <c r="AD787" s="66"/>
      <c r="AE787" s="66"/>
      <c r="AF787" s="66"/>
      <c r="AG787" s="66"/>
      <c r="AH787" s="66"/>
      <c r="AI787" s="66"/>
    </row>
    <row r="788" spans="1:35" ht="14.25" customHeight="1" x14ac:dyDescent="0.3">
      <c r="A788" s="61"/>
      <c r="B788" s="94"/>
      <c r="C788" s="92"/>
      <c r="D788" s="66"/>
      <c r="E788" s="93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  <c r="AA788" s="66"/>
      <c r="AB788" s="66"/>
      <c r="AC788" s="66"/>
      <c r="AD788" s="66"/>
      <c r="AE788" s="66"/>
      <c r="AF788" s="66"/>
      <c r="AG788" s="66"/>
      <c r="AH788" s="66"/>
      <c r="AI788" s="66"/>
    </row>
    <row r="789" spans="1:35" ht="14.25" customHeight="1" x14ac:dyDescent="0.3">
      <c r="A789" s="61"/>
      <c r="B789" s="94"/>
      <c r="C789" s="92"/>
      <c r="D789" s="66"/>
      <c r="E789" s="93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  <c r="AA789" s="66"/>
      <c r="AB789" s="66"/>
      <c r="AC789" s="66"/>
      <c r="AD789" s="66"/>
      <c r="AE789" s="66"/>
      <c r="AF789" s="66"/>
      <c r="AG789" s="66"/>
      <c r="AH789" s="66"/>
      <c r="AI789" s="66"/>
    </row>
    <row r="790" spans="1:35" ht="14.25" customHeight="1" x14ac:dyDescent="0.3">
      <c r="A790" s="61"/>
      <c r="B790" s="94"/>
      <c r="C790" s="92"/>
      <c r="D790" s="66"/>
      <c r="E790" s="93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  <c r="AA790" s="66"/>
      <c r="AB790" s="66"/>
      <c r="AC790" s="66"/>
      <c r="AD790" s="66"/>
      <c r="AE790" s="66"/>
      <c r="AF790" s="66"/>
      <c r="AG790" s="66"/>
      <c r="AH790" s="66"/>
      <c r="AI790" s="66"/>
    </row>
    <row r="791" spans="1:35" ht="14.25" customHeight="1" x14ac:dyDescent="0.3">
      <c r="A791" s="61"/>
      <c r="B791" s="94"/>
      <c r="C791" s="92"/>
      <c r="D791" s="66"/>
      <c r="E791" s="93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  <c r="AA791" s="66"/>
      <c r="AB791" s="66"/>
      <c r="AC791" s="66"/>
      <c r="AD791" s="66"/>
      <c r="AE791" s="66"/>
      <c r="AF791" s="66"/>
      <c r="AG791" s="66"/>
      <c r="AH791" s="66"/>
      <c r="AI791" s="66"/>
    </row>
    <row r="792" spans="1:35" ht="14.25" customHeight="1" x14ac:dyDescent="0.3">
      <c r="A792" s="61"/>
      <c r="B792" s="94"/>
      <c r="C792" s="92"/>
      <c r="D792" s="66"/>
      <c r="E792" s="93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  <c r="AA792" s="66"/>
      <c r="AB792" s="66"/>
      <c r="AC792" s="66"/>
      <c r="AD792" s="66"/>
      <c r="AE792" s="66"/>
      <c r="AF792" s="66"/>
      <c r="AG792" s="66"/>
      <c r="AH792" s="66"/>
      <c r="AI792" s="66"/>
    </row>
    <row r="793" spans="1:35" ht="14.25" customHeight="1" x14ac:dyDescent="0.3">
      <c r="A793" s="61"/>
      <c r="B793" s="94"/>
      <c r="C793" s="92"/>
      <c r="D793" s="66"/>
      <c r="E793" s="93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  <c r="AA793" s="66"/>
      <c r="AB793" s="66"/>
      <c r="AC793" s="66"/>
      <c r="AD793" s="66"/>
      <c r="AE793" s="66"/>
      <c r="AF793" s="66"/>
      <c r="AG793" s="66"/>
      <c r="AH793" s="66"/>
      <c r="AI793" s="66"/>
    </row>
    <row r="794" spans="1:35" ht="14.25" customHeight="1" x14ac:dyDescent="0.3">
      <c r="A794" s="61"/>
      <c r="B794" s="94"/>
      <c r="C794" s="92"/>
      <c r="D794" s="66"/>
      <c r="E794" s="93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  <c r="AA794" s="66"/>
      <c r="AB794" s="66"/>
      <c r="AC794" s="66"/>
      <c r="AD794" s="66"/>
      <c r="AE794" s="66"/>
      <c r="AF794" s="66"/>
      <c r="AG794" s="66"/>
      <c r="AH794" s="66"/>
      <c r="AI794" s="66"/>
    </row>
    <row r="795" spans="1:35" ht="14.25" customHeight="1" x14ac:dyDescent="0.3">
      <c r="A795" s="61"/>
      <c r="B795" s="94"/>
      <c r="C795" s="92"/>
      <c r="D795" s="66"/>
      <c r="E795" s="93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  <c r="AA795" s="66"/>
      <c r="AB795" s="66"/>
      <c r="AC795" s="66"/>
      <c r="AD795" s="66"/>
      <c r="AE795" s="66"/>
      <c r="AF795" s="66"/>
      <c r="AG795" s="66"/>
      <c r="AH795" s="66"/>
      <c r="AI795" s="66"/>
    </row>
    <row r="796" spans="1:35" ht="14.25" customHeight="1" x14ac:dyDescent="0.3">
      <c r="A796" s="61"/>
      <c r="B796" s="94"/>
      <c r="C796" s="92"/>
      <c r="D796" s="66"/>
      <c r="E796" s="93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  <c r="AA796" s="66"/>
      <c r="AB796" s="66"/>
      <c r="AC796" s="66"/>
      <c r="AD796" s="66"/>
      <c r="AE796" s="66"/>
      <c r="AF796" s="66"/>
      <c r="AG796" s="66"/>
      <c r="AH796" s="66"/>
      <c r="AI796" s="66"/>
    </row>
    <row r="797" spans="1:35" ht="14.25" customHeight="1" x14ac:dyDescent="0.3">
      <c r="A797" s="61"/>
      <c r="B797" s="94"/>
      <c r="C797" s="92"/>
      <c r="D797" s="66"/>
      <c r="E797" s="93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  <c r="AA797" s="66"/>
      <c r="AB797" s="66"/>
      <c r="AC797" s="66"/>
      <c r="AD797" s="66"/>
      <c r="AE797" s="66"/>
      <c r="AF797" s="66"/>
      <c r="AG797" s="66"/>
      <c r="AH797" s="66"/>
      <c r="AI797" s="66"/>
    </row>
    <row r="798" spans="1:35" ht="14.25" customHeight="1" x14ac:dyDescent="0.3">
      <c r="A798" s="61"/>
      <c r="B798" s="94"/>
      <c r="C798" s="92"/>
      <c r="D798" s="66"/>
      <c r="E798" s="93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  <c r="AA798" s="66"/>
      <c r="AB798" s="66"/>
      <c r="AC798" s="66"/>
      <c r="AD798" s="66"/>
      <c r="AE798" s="66"/>
      <c r="AF798" s="66"/>
      <c r="AG798" s="66"/>
      <c r="AH798" s="66"/>
      <c r="AI798" s="66"/>
    </row>
    <row r="799" spans="1:35" ht="14.25" customHeight="1" x14ac:dyDescent="0.3">
      <c r="A799" s="61"/>
      <c r="B799" s="94"/>
      <c r="C799" s="92"/>
      <c r="D799" s="66"/>
      <c r="E799" s="93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  <c r="AA799" s="66"/>
      <c r="AB799" s="66"/>
      <c r="AC799" s="66"/>
      <c r="AD799" s="66"/>
      <c r="AE799" s="66"/>
      <c r="AF799" s="66"/>
      <c r="AG799" s="66"/>
      <c r="AH799" s="66"/>
      <c r="AI799" s="66"/>
    </row>
    <row r="800" spans="1:35" ht="14.25" customHeight="1" x14ac:dyDescent="0.3">
      <c r="A800" s="61"/>
      <c r="B800" s="94"/>
      <c r="C800" s="92"/>
      <c r="D800" s="66"/>
      <c r="E800" s="93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  <c r="AA800" s="66"/>
      <c r="AB800" s="66"/>
      <c r="AC800" s="66"/>
      <c r="AD800" s="66"/>
      <c r="AE800" s="66"/>
      <c r="AF800" s="66"/>
      <c r="AG800" s="66"/>
      <c r="AH800" s="66"/>
      <c r="AI800" s="66"/>
    </row>
    <row r="801" spans="1:35" ht="14.25" customHeight="1" x14ac:dyDescent="0.3">
      <c r="A801" s="61"/>
      <c r="B801" s="94"/>
      <c r="C801" s="92"/>
      <c r="D801" s="66"/>
      <c r="E801" s="93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  <c r="AA801" s="66"/>
      <c r="AB801" s="66"/>
      <c r="AC801" s="66"/>
      <c r="AD801" s="66"/>
      <c r="AE801" s="66"/>
      <c r="AF801" s="66"/>
      <c r="AG801" s="66"/>
      <c r="AH801" s="66"/>
      <c r="AI801" s="66"/>
    </row>
    <row r="802" spans="1:35" ht="14.25" customHeight="1" x14ac:dyDescent="0.3">
      <c r="A802" s="61"/>
      <c r="B802" s="94"/>
      <c r="C802" s="92"/>
      <c r="D802" s="66"/>
      <c r="E802" s="93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  <c r="AA802" s="66"/>
      <c r="AB802" s="66"/>
      <c r="AC802" s="66"/>
      <c r="AD802" s="66"/>
      <c r="AE802" s="66"/>
      <c r="AF802" s="66"/>
      <c r="AG802" s="66"/>
      <c r="AH802" s="66"/>
      <c r="AI802" s="66"/>
    </row>
    <row r="803" spans="1:35" ht="14.25" customHeight="1" x14ac:dyDescent="0.3">
      <c r="A803" s="61"/>
      <c r="B803" s="94"/>
      <c r="C803" s="92"/>
      <c r="D803" s="66"/>
      <c r="E803" s="93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  <c r="AA803" s="66"/>
      <c r="AB803" s="66"/>
      <c r="AC803" s="66"/>
      <c r="AD803" s="66"/>
      <c r="AE803" s="66"/>
      <c r="AF803" s="66"/>
      <c r="AG803" s="66"/>
      <c r="AH803" s="66"/>
      <c r="AI803" s="66"/>
    </row>
    <row r="804" spans="1:35" ht="14.25" customHeight="1" x14ac:dyDescent="0.3">
      <c r="A804" s="61"/>
      <c r="B804" s="94"/>
      <c r="C804" s="92"/>
      <c r="D804" s="66"/>
      <c r="E804" s="93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  <c r="AA804" s="66"/>
      <c r="AB804" s="66"/>
      <c r="AC804" s="66"/>
      <c r="AD804" s="66"/>
      <c r="AE804" s="66"/>
      <c r="AF804" s="66"/>
      <c r="AG804" s="66"/>
      <c r="AH804" s="66"/>
      <c r="AI804" s="66"/>
    </row>
    <row r="805" spans="1:35" ht="14.25" customHeight="1" x14ac:dyDescent="0.3">
      <c r="A805" s="61"/>
      <c r="B805" s="94"/>
      <c r="C805" s="92"/>
      <c r="D805" s="66"/>
      <c r="E805" s="93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  <c r="AA805" s="66"/>
      <c r="AB805" s="66"/>
      <c r="AC805" s="66"/>
      <c r="AD805" s="66"/>
      <c r="AE805" s="66"/>
      <c r="AF805" s="66"/>
      <c r="AG805" s="66"/>
      <c r="AH805" s="66"/>
      <c r="AI805" s="66"/>
    </row>
    <row r="806" spans="1:35" ht="14.25" customHeight="1" x14ac:dyDescent="0.3">
      <c r="A806" s="61"/>
      <c r="B806" s="94"/>
      <c r="C806" s="92"/>
      <c r="D806" s="66"/>
      <c r="E806" s="93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  <c r="AA806" s="66"/>
      <c r="AB806" s="66"/>
      <c r="AC806" s="66"/>
      <c r="AD806" s="66"/>
      <c r="AE806" s="66"/>
      <c r="AF806" s="66"/>
      <c r="AG806" s="66"/>
      <c r="AH806" s="66"/>
      <c r="AI806" s="66"/>
    </row>
    <row r="807" spans="1:35" ht="14.25" customHeight="1" x14ac:dyDescent="0.3">
      <c r="A807" s="61"/>
      <c r="B807" s="94"/>
      <c r="C807" s="92"/>
      <c r="D807" s="66"/>
      <c r="E807" s="93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  <c r="AA807" s="66"/>
      <c r="AB807" s="66"/>
      <c r="AC807" s="66"/>
      <c r="AD807" s="66"/>
      <c r="AE807" s="66"/>
      <c r="AF807" s="66"/>
      <c r="AG807" s="66"/>
      <c r="AH807" s="66"/>
      <c r="AI807" s="66"/>
    </row>
    <row r="808" spans="1:35" ht="14.25" customHeight="1" x14ac:dyDescent="0.3">
      <c r="A808" s="61"/>
      <c r="B808" s="94"/>
      <c r="C808" s="92"/>
      <c r="D808" s="66"/>
      <c r="E808" s="93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  <c r="AA808" s="66"/>
      <c r="AB808" s="66"/>
      <c r="AC808" s="66"/>
      <c r="AD808" s="66"/>
      <c r="AE808" s="66"/>
      <c r="AF808" s="66"/>
      <c r="AG808" s="66"/>
      <c r="AH808" s="66"/>
      <c r="AI808" s="66"/>
    </row>
    <row r="809" spans="1:35" ht="14.25" customHeight="1" x14ac:dyDescent="0.3">
      <c r="A809" s="61"/>
      <c r="B809" s="94"/>
      <c r="C809" s="92"/>
      <c r="D809" s="66"/>
      <c r="E809" s="93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  <c r="AA809" s="66"/>
      <c r="AB809" s="66"/>
      <c r="AC809" s="66"/>
      <c r="AD809" s="66"/>
      <c r="AE809" s="66"/>
      <c r="AF809" s="66"/>
      <c r="AG809" s="66"/>
      <c r="AH809" s="66"/>
      <c r="AI809" s="66"/>
    </row>
    <row r="810" spans="1:35" ht="14.25" customHeight="1" x14ac:dyDescent="0.3">
      <c r="A810" s="61"/>
      <c r="B810" s="94"/>
      <c r="C810" s="92"/>
      <c r="D810" s="66"/>
      <c r="E810" s="93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  <c r="AA810" s="66"/>
      <c r="AB810" s="66"/>
      <c r="AC810" s="66"/>
      <c r="AD810" s="66"/>
      <c r="AE810" s="66"/>
      <c r="AF810" s="66"/>
      <c r="AG810" s="66"/>
      <c r="AH810" s="66"/>
      <c r="AI810" s="66"/>
    </row>
    <row r="811" spans="1:35" ht="14.25" customHeight="1" x14ac:dyDescent="0.3">
      <c r="A811" s="61"/>
      <c r="B811" s="94"/>
      <c r="C811" s="92"/>
      <c r="D811" s="66"/>
      <c r="E811" s="93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  <c r="AA811" s="66"/>
      <c r="AB811" s="66"/>
      <c r="AC811" s="66"/>
      <c r="AD811" s="66"/>
      <c r="AE811" s="66"/>
      <c r="AF811" s="66"/>
      <c r="AG811" s="66"/>
      <c r="AH811" s="66"/>
      <c r="AI811" s="66"/>
    </row>
    <row r="812" spans="1:35" ht="14.25" customHeight="1" x14ac:dyDescent="0.3">
      <c r="A812" s="61"/>
      <c r="B812" s="94"/>
      <c r="C812" s="92"/>
      <c r="D812" s="66"/>
      <c r="E812" s="93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  <c r="AA812" s="66"/>
      <c r="AB812" s="66"/>
      <c r="AC812" s="66"/>
      <c r="AD812" s="66"/>
      <c r="AE812" s="66"/>
      <c r="AF812" s="66"/>
      <c r="AG812" s="66"/>
      <c r="AH812" s="66"/>
      <c r="AI812" s="66"/>
    </row>
    <row r="813" spans="1:35" ht="14.25" customHeight="1" x14ac:dyDescent="0.3">
      <c r="A813" s="61"/>
      <c r="B813" s="94"/>
      <c r="C813" s="92"/>
      <c r="D813" s="66"/>
      <c r="E813" s="93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  <c r="AA813" s="66"/>
      <c r="AB813" s="66"/>
      <c r="AC813" s="66"/>
      <c r="AD813" s="66"/>
      <c r="AE813" s="66"/>
      <c r="AF813" s="66"/>
      <c r="AG813" s="66"/>
      <c r="AH813" s="66"/>
      <c r="AI813" s="66"/>
    </row>
    <row r="814" spans="1:35" ht="14.25" customHeight="1" x14ac:dyDescent="0.3">
      <c r="A814" s="61"/>
      <c r="B814" s="94"/>
      <c r="C814" s="92"/>
      <c r="D814" s="66"/>
      <c r="E814" s="93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  <c r="AA814" s="66"/>
      <c r="AB814" s="66"/>
      <c r="AC814" s="66"/>
      <c r="AD814" s="66"/>
      <c r="AE814" s="66"/>
      <c r="AF814" s="66"/>
      <c r="AG814" s="66"/>
      <c r="AH814" s="66"/>
      <c r="AI814" s="66"/>
    </row>
    <row r="815" spans="1:35" ht="14.25" customHeight="1" x14ac:dyDescent="0.3">
      <c r="A815" s="61"/>
      <c r="B815" s="94"/>
      <c r="C815" s="92"/>
      <c r="D815" s="66"/>
      <c r="E815" s="93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  <c r="AA815" s="66"/>
      <c r="AB815" s="66"/>
      <c r="AC815" s="66"/>
      <c r="AD815" s="66"/>
      <c r="AE815" s="66"/>
      <c r="AF815" s="66"/>
      <c r="AG815" s="66"/>
      <c r="AH815" s="66"/>
      <c r="AI815" s="66"/>
    </row>
    <row r="816" spans="1:35" ht="14.25" customHeight="1" x14ac:dyDescent="0.3">
      <c r="A816" s="61"/>
      <c r="B816" s="94"/>
      <c r="C816" s="92"/>
      <c r="D816" s="66"/>
      <c r="E816" s="93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  <c r="AA816" s="66"/>
      <c r="AB816" s="66"/>
      <c r="AC816" s="66"/>
      <c r="AD816" s="66"/>
      <c r="AE816" s="66"/>
      <c r="AF816" s="66"/>
      <c r="AG816" s="66"/>
      <c r="AH816" s="66"/>
      <c r="AI816" s="66"/>
    </row>
    <row r="817" spans="1:35" ht="14.25" customHeight="1" x14ac:dyDescent="0.3">
      <c r="A817" s="61"/>
      <c r="B817" s="94"/>
      <c r="C817" s="92"/>
      <c r="D817" s="66"/>
      <c r="E817" s="93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  <c r="AA817" s="66"/>
      <c r="AB817" s="66"/>
      <c r="AC817" s="66"/>
      <c r="AD817" s="66"/>
      <c r="AE817" s="66"/>
      <c r="AF817" s="66"/>
      <c r="AG817" s="66"/>
      <c r="AH817" s="66"/>
      <c r="AI817" s="66"/>
    </row>
    <row r="818" spans="1:35" ht="14.25" customHeight="1" x14ac:dyDescent="0.3">
      <c r="A818" s="61"/>
      <c r="B818" s="94"/>
      <c r="C818" s="92"/>
      <c r="D818" s="66"/>
      <c r="E818" s="93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  <c r="AA818" s="66"/>
      <c r="AB818" s="66"/>
      <c r="AC818" s="66"/>
      <c r="AD818" s="66"/>
      <c r="AE818" s="66"/>
      <c r="AF818" s="66"/>
      <c r="AG818" s="66"/>
      <c r="AH818" s="66"/>
      <c r="AI818" s="66"/>
    </row>
    <row r="819" spans="1:35" ht="14.25" customHeight="1" x14ac:dyDescent="0.3">
      <c r="A819" s="61"/>
      <c r="B819" s="94"/>
      <c r="C819" s="92"/>
      <c r="D819" s="66"/>
      <c r="E819" s="93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  <c r="AA819" s="66"/>
      <c r="AB819" s="66"/>
      <c r="AC819" s="66"/>
      <c r="AD819" s="66"/>
      <c r="AE819" s="66"/>
      <c r="AF819" s="66"/>
      <c r="AG819" s="66"/>
      <c r="AH819" s="66"/>
      <c r="AI819" s="66"/>
    </row>
    <row r="820" spans="1:35" ht="14.25" customHeight="1" x14ac:dyDescent="0.3">
      <c r="A820" s="61"/>
      <c r="B820" s="94"/>
      <c r="C820" s="92"/>
      <c r="D820" s="66"/>
      <c r="E820" s="93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  <c r="AA820" s="66"/>
      <c r="AB820" s="66"/>
      <c r="AC820" s="66"/>
      <c r="AD820" s="66"/>
      <c r="AE820" s="66"/>
      <c r="AF820" s="66"/>
      <c r="AG820" s="66"/>
      <c r="AH820" s="66"/>
      <c r="AI820" s="66"/>
    </row>
    <row r="821" spans="1:35" ht="14.25" customHeight="1" x14ac:dyDescent="0.3">
      <c r="A821" s="61"/>
      <c r="B821" s="94"/>
      <c r="C821" s="92"/>
      <c r="D821" s="66"/>
      <c r="E821" s="93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  <c r="AA821" s="66"/>
      <c r="AB821" s="66"/>
      <c r="AC821" s="66"/>
      <c r="AD821" s="66"/>
      <c r="AE821" s="66"/>
      <c r="AF821" s="66"/>
      <c r="AG821" s="66"/>
      <c r="AH821" s="66"/>
      <c r="AI821" s="66"/>
    </row>
    <row r="822" spans="1:35" ht="14.25" customHeight="1" x14ac:dyDescent="0.3">
      <c r="A822" s="61"/>
      <c r="B822" s="94"/>
      <c r="C822" s="92"/>
      <c r="D822" s="66"/>
      <c r="E822" s="93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  <c r="AA822" s="66"/>
      <c r="AB822" s="66"/>
      <c r="AC822" s="66"/>
      <c r="AD822" s="66"/>
      <c r="AE822" s="66"/>
      <c r="AF822" s="66"/>
      <c r="AG822" s="66"/>
      <c r="AH822" s="66"/>
      <c r="AI822" s="66"/>
    </row>
    <row r="823" spans="1:35" ht="14.25" customHeight="1" x14ac:dyDescent="0.3">
      <c r="A823" s="61"/>
      <c r="B823" s="94"/>
      <c r="C823" s="92"/>
      <c r="D823" s="66"/>
      <c r="E823" s="93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  <c r="AA823" s="66"/>
      <c r="AB823" s="66"/>
      <c r="AC823" s="66"/>
      <c r="AD823" s="66"/>
      <c r="AE823" s="66"/>
      <c r="AF823" s="66"/>
      <c r="AG823" s="66"/>
      <c r="AH823" s="66"/>
      <c r="AI823" s="66"/>
    </row>
    <row r="824" spans="1:35" ht="14.25" customHeight="1" x14ac:dyDescent="0.3">
      <c r="A824" s="61"/>
      <c r="B824" s="94"/>
      <c r="C824" s="92"/>
      <c r="D824" s="66"/>
      <c r="E824" s="93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  <c r="AA824" s="66"/>
      <c r="AB824" s="66"/>
      <c r="AC824" s="66"/>
      <c r="AD824" s="66"/>
      <c r="AE824" s="66"/>
      <c r="AF824" s="66"/>
      <c r="AG824" s="66"/>
      <c r="AH824" s="66"/>
      <c r="AI824" s="66"/>
    </row>
    <row r="825" spans="1:35" ht="14.25" customHeight="1" x14ac:dyDescent="0.3">
      <c r="A825" s="61"/>
      <c r="B825" s="94"/>
      <c r="C825" s="92"/>
      <c r="D825" s="66"/>
      <c r="E825" s="93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  <c r="AA825" s="66"/>
      <c r="AB825" s="66"/>
      <c r="AC825" s="66"/>
      <c r="AD825" s="66"/>
      <c r="AE825" s="66"/>
      <c r="AF825" s="66"/>
      <c r="AG825" s="66"/>
      <c r="AH825" s="66"/>
      <c r="AI825" s="66"/>
    </row>
    <row r="826" spans="1:35" ht="14.25" customHeight="1" x14ac:dyDescent="0.3">
      <c r="A826" s="61"/>
      <c r="B826" s="94"/>
      <c r="C826" s="92"/>
      <c r="D826" s="66"/>
      <c r="E826" s="93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  <c r="AA826" s="66"/>
      <c r="AB826" s="66"/>
      <c r="AC826" s="66"/>
      <c r="AD826" s="66"/>
      <c r="AE826" s="66"/>
      <c r="AF826" s="66"/>
      <c r="AG826" s="66"/>
      <c r="AH826" s="66"/>
      <c r="AI826" s="66"/>
    </row>
    <row r="827" spans="1:35" ht="14.25" customHeight="1" x14ac:dyDescent="0.3">
      <c r="A827" s="61"/>
      <c r="B827" s="94"/>
      <c r="C827" s="92"/>
      <c r="D827" s="66"/>
      <c r="E827" s="93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  <c r="AA827" s="66"/>
      <c r="AB827" s="66"/>
      <c r="AC827" s="66"/>
      <c r="AD827" s="66"/>
      <c r="AE827" s="66"/>
      <c r="AF827" s="66"/>
      <c r="AG827" s="66"/>
      <c r="AH827" s="66"/>
      <c r="AI827" s="66"/>
    </row>
    <row r="828" spans="1:35" ht="14.25" customHeight="1" x14ac:dyDescent="0.3">
      <c r="A828" s="61"/>
      <c r="B828" s="94"/>
      <c r="C828" s="92"/>
      <c r="D828" s="66"/>
      <c r="E828" s="93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  <c r="AA828" s="66"/>
      <c r="AB828" s="66"/>
      <c r="AC828" s="66"/>
      <c r="AD828" s="66"/>
      <c r="AE828" s="66"/>
      <c r="AF828" s="66"/>
      <c r="AG828" s="66"/>
      <c r="AH828" s="66"/>
      <c r="AI828" s="66"/>
    </row>
    <row r="829" spans="1:35" ht="14.25" customHeight="1" x14ac:dyDescent="0.3">
      <c r="A829" s="61"/>
      <c r="B829" s="94"/>
      <c r="C829" s="92"/>
      <c r="D829" s="66"/>
      <c r="E829" s="93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  <c r="AA829" s="66"/>
      <c r="AB829" s="66"/>
      <c r="AC829" s="66"/>
      <c r="AD829" s="66"/>
      <c r="AE829" s="66"/>
      <c r="AF829" s="66"/>
      <c r="AG829" s="66"/>
      <c r="AH829" s="66"/>
      <c r="AI829" s="66"/>
    </row>
    <row r="830" spans="1:35" ht="14.25" customHeight="1" x14ac:dyDescent="0.3">
      <c r="A830" s="61"/>
      <c r="B830" s="94"/>
      <c r="C830" s="92"/>
      <c r="D830" s="66"/>
      <c r="E830" s="93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  <c r="AA830" s="66"/>
      <c r="AB830" s="66"/>
      <c r="AC830" s="66"/>
      <c r="AD830" s="66"/>
      <c r="AE830" s="66"/>
      <c r="AF830" s="66"/>
      <c r="AG830" s="66"/>
      <c r="AH830" s="66"/>
      <c r="AI830" s="66"/>
    </row>
    <row r="831" spans="1:35" ht="14.25" customHeight="1" x14ac:dyDescent="0.3">
      <c r="A831" s="61"/>
      <c r="B831" s="94"/>
      <c r="C831" s="92"/>
      <c r="D831" s="66"/>
      <c r="E831" s="93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  <c r="AA831" s="66"/>
      <c r="AB831" s="66"/>
      <c r="AC831" s="66"/>
      <c r="AD831" s="66"/>
      <c r="AE831" s="66"/>
      <c r="AF831" s="66"/>
      <c r="AG831" s="66"/>
      <c r="AH831" s="66"/>
      <c r="AI831" s="66"/>
    </row>
    <row r="832" spans="1:35" ht="14.25" customHeight="1" x14ac:dyDescent="0.3">
      <c r="A832" s="61"/>
      <c r="B832" s="94"/>
      <c r="C832" s="92"/>
      <c r="D832" s="66"/>
      <c r="E832" s="93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  <c r="AA832" s="66"/>
      <c r="AB832" s="66"/>
      <c r="AC832" s="66"/>
      <c r="AD832" s="66"/>
      <c r="AE832" s="66"/>
      <c r="AF832" s="66"/>
      <c r="AG832" s="66"/>
      <c r="AH832" s="66"/>
      <c r="AI832" s="66"/>
    </row>
    <row r="833" spans="1:35" ht="14.25" customHeight="1" x14ac:dyDescent="0.3">
      <c r="A833" s="61"/>
      <c r="B833" s="94"/>
      <c r="C833" s="92"/>
      <c r="D833" s="66"/>
      <c r="E833" s="93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  <c r="AA833" s="66"/>
      <c r="AB833" s="66"/>
      <c r="AC833" s="66"/>
      <c r="AD833" s="66"/>
      <c r="AE833" s="66"/>
      <c r="AF833" s="66"/>
      <c r="AG833" s="66"/>
      <c r="AH833" s="66"/>
      <c r="AI833" s="66"/>
    </row>
    <row r="834" spans="1:35" ht="14.25" customHeight="1" x14ac:dyDescent="0.3">
      <c r="A834" s="61"/>
      <c r="B834" s="94"/>
      <c r="C834" s="92"/>
      <c r="D834" s="66"/>
      <c r="E834" s="93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  <c r="AA834" s="66"/>
      <c r="AB834" s="66"/>
      <c r="AC834" s="66"/>
      <c r="AD834" s="66"/>
      <c r="AE834" s="66"/>
      <c r="AF834" s="66"/>
      <c r="AG834" s="66"/>
      <c r="AH834" s="66"/>
      <c r="AI834" s="66"/>
    </row>
    <row r="835" spans="1:35" ht="14.25" customHeight="1" x14ac:dyDescent="0.3">
      <c r="A835" s="61"/>
      <c r="B835" s="94"/>
      <c r="C835" s="92"/>
      <c r="D835" s="66"/>
      <c r="E835" s="93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  <c r="AA835" s="66"/>
      <c r="AB835" s="66"/>
      <c r="AC835" s="66"/>
      <c r="AD835" s="66"/>
      <c r="AE835" s="66"/>
      <c r="AF835" s="66"/>
      <c r="AG835" s="66"/>
      <c r="AH835" s="66"/>
      <c r="AI835" s="66"/>
    </row>
    <row r="836" spans="1:35" ht="14.25" customHeight="1" x14ac:dyDescent="0.3">
      <c r="A836" s="61"/>
      <c r="B836" s="94"/>
      <c r="C836" s="92"/>
      <c r="D836" s="66"/>
      <c r="E836" s="93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  <c r="AA836" s="66"/>
      <c r="AB836" s="66"/>
      <c r="AC836" s="66"/>
      <c r="AD836" s="66"/>
      <c r="AE836" s="66"/>
      <c r="AF836" s="66"/>
      <c r="AG836" s="66"/>
      <c r="AH836" s="66"/>
      <c r="AI836" s="66"/>
    </row>
    <row r="837" spans="1:35" ht="14.25" customHeight="1" x14ac:dyDescent="0.3">
      <c r="A837" s="61"/>
      <c r="B837" s="94"/>
      <c r="C837" s="92"/>
      <c r="D837" s="66"/>
      <c r="E837" s="93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  <c r="AA837" s="66"/>
      <c r="AB837" s="66"/>
      <c r="AC837" s="66"/>
      <c r="AD837" s="66"/>
      <c r="AE837" s="66"/>
      <c r="AF837" s="66"/>
      <c r="AG837" s="66"/>
      <c r="AH837" s="66"/>
      <c r="AI837" s="66"/>
    </row>
    <row r="838" spans="1:35" ht="14.25" customHeight="1" x14ac:dyDescent="0.3">
      <c r="A838" s="61"/>
      <c r="B838" s="94"/>
      <c r="C838" s="92"/>
      <c r="D838" s="66"/>
      <c r="E838" s="93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  <c r="AA838" s="66"/>
      <c r="AB838" s="66"/>
      <c r="AC838" s="66"/>
      <c r="AD838" s="66"/>
      <c r="AE838" s="66"/>
      <c r="AF838" s="66"/>
      <c r="AG838" s="66"/>
      <c r="AH838" s="66"/>
      <c r="AI838" s="66"/>
    </row>
    <row r="839" spans="1:35" ht="14.25" customHeight="1" x14ac:dyDescent="0.3">
      <c r="A839" s="61"/>
      <c r="B839" s="94"/>
      <c r="C839" s="92"/>
      <c r="D839" s="66"/>
      <c r="E839" s="93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  <c r="AA839" s="66"/>
      <c r="AB839" s="66"/>
      <c r="AC839" s="66"/>
      <c r="AD839" s="66"/>
      <c r="AE839" s="66"/>
      <c r="AF839" s="66"/>
      <c r="AG839" s="66"/>
      <c r="AH839" s="66"/>
      <c r="AI839" s="66"/>
    </row>
    <row r="840" spans="1:35" ht="14.25" customHeight="1" x14ac:dyDescent="0.3">
      <c r="A840" s="61"/>
      <c r="B840" s="94"/>
      <c r="C840" s="92"/>
      <c r="D840" s="66"/>
      <c r="E840" s="93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  <c r="AA840" s="66"/>
      <c r="AB840" s="66"/>
      <c r="AC840" s="66"/>
      <c r="AD840" s="66"/>
      <c r="AE840" s="66"/>
      <c r="AF840" s="66"/>
      <c r="AG840" s="66"/>
      <c r="AH840" s="66"/>
      <c r="AI840" s="66"/>
    </row>
    <row r="841" spans="1:35" ht="14.25" customHeight="1" x14ac:dyDescent="0.3">
      <c r="A841" s="61"/>
      <c r="B841" s="94"/>
      <c r="C841" s="92"/>
      <c r="D841" s="66"/>
      <c r="E841" s="93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  <c r="AA841" s="66"/>
      <c r="AB841" s="66"/>
      <c r="AC841" s="66"/>
      <c r="AD841" s="66"/>
      <c r="AE841" s="66"/>
      <c r="AF841" s="66"/>
      <c r="AG841" s="66"/>
      <c r="AH841" s="66"/>
      <c r="AI841" s="66"/>
    </row>
    <row r="842" spans="1:35" ht="14.25" customHeight="1" x14ac:dyDescent="0.3">
      <c r="A842" s="61"/>
      <c r="B842" s="94"/>
      <c r="C842" s="92"/>
      <c r="D842" s="66"/>
      <c r="E842" s="93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  <c r="AA842" s="66"/>
      <c r="AB842" s="66"/>
      <c r="AC842" s="66"/>
      <c r="AD842" s="66"/>
      <c r="AE842" s="66"/>
      <c r="AF842" s="66"/>
      <c r="AG842" s="66"/>
      <c r="AH842" s="66"/>
      <c r="AI842" s="66"/>
    </row>
    <row r="843" spans="1:35" ht="14.25" customHeight="1" x14ac:dyDescent="0.3">
      <c r="A843" s="61"/>
      <c r="B843" s="94"/>
      <c r="C843" s="92"/>
      <c r="D843" s="66"/>
      <c r="E843" s="93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  <c r="AA843" s="66"/>
      <c r="AB843" s="66"/>
      <c r="AC843" s="66"/>
      <c r="AD843" s="66"/>
      <c r="AE843" s="66"/>
      <c r="AF843" s="66"/>
      <c r="AG843" s="66"/>
      <c r="AH843" s="66"/>
      <c r="AI843" s="66"/>
    </row>
    <row r="844" spans="1:35" ht="14.25" customHeight="1" x14ac:dyDescent="0.3">
      <c r="A844" s="61"/>
      <c r="B844" s="94"/>
      <c r="C844" s="92"/>
      <c r="D844" s="66"/>
      <c r="E844" s="93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  <c r="AA844" s="66"/>
      <c r="AB844" s="66"/>
      <c r="AC844" s="66"/>
      <c r="AD844" s="66"/>
      <c r="AE844" s="66"/>
      <c r="AF844" s="66"/>
      <c r="AG844" s="66"/>
      <c r="AH844" s="66"/>
      <c r="AI844" s="66"/>
    </row>
    <row r="845" spans="1:35" ht="14.25" customHeight="1" x14ac:dyDescent="0.3">
      <c r="A845" s="61"/>
      <c r="B845" s="94"/>
      <c r="C845" s="92"/>
      <c r="D845" s="66"/>
      <c r="E845" s="93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  <c r="AA845" s="66"/>
      <c r="AB845" s="66"/>
      <c r="AC845" s="66"/>
      <c r="AD845" s="66"/>
      <c r="AE845" s="66"/>
      <c r="AF845" s="66"/>
      <c r="AG845" s="66"/>
      <c r="AH845" s="66"/>
      <c r="AI845" s="66"/>
    </row>
    <row r="846" spans="1:35" ht="14.25" customHeight="1" x14ac:dyDescent="0.3">
      <c r="A846" s="61"/>
      <c r="B846" s="94"/>
      <c r="C846" s="92"/>
      <c r="D846" s="66"/>
      <c r="E846" s="93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  <c r="AA846" s="66"/>
      <c r="AB846" s="66"/>
      <c r="AC846" s="66"/>
      <c r="AD846" s="66"/>
      <c r="AE846" s="66"/>
      <c r="AF846" s="66"/>
      <c r="AG846" s="66"/>
      <c r="AH846" s="66"/>
      <c r="AI846" s="66"/>
    </row>
    <row r="847" spans="1:35" ht="14.25" customHeight="1" x14ac:dyDescent="0.3">
      <c r="A847" s="61"/>
      <c r="B847" s="94"/>
      <c r="C847" s="92"/>
      <c r="D847" s="66"/>
      <c r="E847" s="93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  <c r="AA847" s="66"/>
      <c r="AB847" s="66"/>
      <c r="AC847" s="66"/>
      <c r="AD847" s="66"/>
      <c r="AE847" s="66"/>
      <c r="AF847" s="66"/>
      <c r="AG847" s="66"/>
      <c r="AH847" s="66"/>
      <c r="AI847" s="66"/>
    </row>
    <row r="848" spans="1:35" ht="14.25" customHeight="1" x14ac:dyDescent="0.3">
      <c r="A848" s="61"/>
      <c r="B848" s="94"/>
      <c r="C848" s="92"/>
      <c r="D848" s="66"/>
      <c r="E848" s="93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  <c r="AA848" s="66"/>
      <c r="AB848" s="66"/>
      <c r="AC848" s="66"/>
      <c r="AD848" s="66"/>
      <c r="AE848" s="66"/>
      <c r="AF848" s="66"/>
      <c r="AG848" s="66"/>
      <c r="AH848" s="66"/>
      <c r="AI848" s="66"/>
    </row>
    <row r="849" spans="1:35" ht="14.25" customHeight="1" x14ac:dyDescent="0.3">
      <c r="A849" s="61"/>
      <c r="B849" s="94"/>
      <c r="C849" s="92"/>
      <c r="D849" s="66"/>
      <c r="E849" s="93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  <c r="AA849" s="66"/>
      <c r="AB849" s="66"/>
      <c r="AC849" s="66"/>
      <c r="AD849" s="66"/>
      <c r="AE849" s="66"/>
      <c r="AF849" s="66"/>
      <c r="AG849" s="66"/>
      <c r="AH849" s="66"/>
      <c r="AI849" s="66"/>
    </row>
    <row r="850" spans="1:35" ht="14.25" customHeight="1" x14ac:dyDescent="0.3">
      <c r="A850" s="61"/>
      <c r="B850" s="94"/>
      <c r="C850" s="92"/>
      <c r="D850" s="66"/>
      <c r="E850" s="93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  <c r="AA850" s="66"/>
      <c r="AB850" s="66"/>
      <c r="AC850" s="66"/>
      <c r="AD850" s="66"/>
      <c r="AE850" s="66"/>
      <c r="AF850" s="66"/>
      <c r="AG850" s="66"/>
      <c r="AH850" s="66"/>
      <c r="AI850" s="66"/>
    </row>
    <row r="851" spans="1:35" ht="14.25" customHeight="1" x14ac:dyDescent="0.3">
      <c r="A851" s="61"/>
      <c r="B851" s="94"/>
      <c r="C851" s="92"/>
      <c r="D851" s="66"/>
      <c r="E851" s="93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  <c r="AA851" s="66"/>
      <c r="AB851" s="66"/>
      <c r="AC851" s="66"/>
      <c r="AD851" s="66"/>
      <c r="AE851" s="66"/>
      <c r="AF851" s="66"/>
      <c r="AG851" s="66"/>
      <c r="AH851" s="66"/>
      <c r="AI851" s="66"/>
    </row>
    <row r="852" spans="1:35" ht="14.25" customHeight="1" x14ac:dyDescent="0.3">
      <c r="A852" s="61"/>
      <c r="B852" s="94"/>
      <c r="C852" s="92"/>
      <c r="D852" s="66"/>
      <c r="E852" s="93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  <c r="AA852" s="66"/>
      <c r="AB852" s="66"/>
      <c r="AC852" s="66"/>
      <c r="AD852" s="66"/>
      <c r="AE852" s="66"/>
      <c r="AF852" s="66"/>
      <c r="AG852" s="66"/>
      <c r="AH852" s="66"/>
      <c r="AI852" s="66"/>
    </row>
    <row r="853" spans="1:35" ht="14.25" customHeight="1" x14ac:dyDescent="0.3">
      <c r="A853" s="61"/>
      <c r="B853" s="94"/>
      <c r="C853" s="92"/>
      <c r="D853" s="66"/>
      <c r="E853" s="93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  <c r="AA853" s="66"/>
      <c r="AB853" s="66"/>
      <c r="AC853" s="66"/>
      <c r="AD853" s="66"/>
      <c r="AE853" s="66"/>
      <c r="AF853" s="66"/>
      <c r="AG853" s="66"/>
      <c r="AH853" s="66"/>
      <c r="AI853" s="66"/>
    </row>
    <row r="854" spans="1:35" ht="14.25" customHeight="1" x14ac:dyDescent="0.3">
      <c r="A854" s="61"/>
      <c r="B854" s="94"/>
      <c r="C854" s="92"/>
      <c r="D854" s="66"/>
      <c r="E854" s="93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  <c r="AA854" s="66"/>
      <c r="AB854" s="66"/>
      <c r="AC854" s="66"/>
      <c r="AD854" s="66"/>
      <c r="AE854" s="66"/>
      <c r="AF854" s="66"/>
      <c r="AG854" s="66"/>
      <c r="AH854" s="66"/>
      <c r="AI854" s="66"/>
    </row>
    <row r="855" spans="1:35" ht="14.25" customHeight="1" x14ac:dyDescent="0.3">
      <c r="A855" s="61"/>
      <c r="B855" s="94"/>
      <c r="C855" s="92"/>
      <c r="D855" s="66"/>
      <c r="E855" s="93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  <c r="AA855" s="66"/>
      <c r="AB855" s="66"/>
      <c r="AC855" s="66"/>
      <c r="AD855" s="66"/>
      <c r="AE855" s="66"/>
      <c r="AF855" s="66"/>
      <c r="AG855" s="66"/>
      <c r="AH855" s="66"/>
      <c r="AI855" s="66"/>
    </row>
    <row r="856" spans="1:35" ht="14.25" customHeight="1" x14ac:dyDescent="0.3">
      <c r="A856" s="61"/>
      <c r="B856" s="94"/>
      <c r="C856" s="92"/>
      <c r="D856" s="66"/>
      <c r="E856" s="93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  <c r="AA856" s="66"/>
      <c r="AB856" s="66"/>
      <c r="AC856" s="66"/>
      <c r="AD856" s="66"/>
      <c r="AE856" s="66"/>
      <c r="AF856" s="66"/>
      <c r="AG856" s="66"/>
      <c r="AH856" s="66"/>
      <c r="AI856" s="66"/>
    </row>
    <row r="857" spans="1:35" ht="14.25" customHeight="1" x14ac:dyDescent="0.3">
      <c r="A857" s="61"/>
      <c r="B857" s="94"/>
      <c r="C857" s="92"/>
      <c r="D857" s="66"/>
      <c r="E857" s="93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  <c r="AA857" s="66"/>
      <c r="AB857" s="66"/>
      <c r="AC857" s="66"/>
      <c r="AD857" s="66"/>
      <c r="AE857" s="66"/>
      <c r="AF857" s="66"/>
      <c r="AG857" s="66"/>
      <c r="AH857" s="66"/>
      <c r="AI857" s="66"/>
    </row>
    <row r="858" spans="1:35" ht="14.25" customHeight="1" x14ac:dyDescent="0.3">
      <c r="A858" s="61"/>
      <c r="B858" s="94"/>
      <c r="C858" s="92"/>
      <c r="D858" s="66"/>
      <c r="E858" s="93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  <c r="AA858" s="66"/>
      <c r="AB858" s="66"/>
      <c r="AC858" s="66"/>
      <c r="AD858" s="66"/>
      <c r="AE858" s="66"/>
      <c r="AF858" s="66"/>
      <c r="AG858" s="66"/>
      <c r="AH858" s="66"/>
      <c r="AI858" s="66"/>
    </row>
    <row r="859" spans="1:35" ht="14.25" customHeight="1" x14ac:dyDescent="0.3">
      <c r="A859" s="61"/>
      <c r="B859" s="94"/>
      <c r="C859" s="92"/>
      <c r="D859" s="66"/>
      <c r="E859" s="93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  <c r="AA859" s="66"/>
      <c r="AB859" s="66"/>
      <c r="AC859" s="66"/>
      <c r="AD859" s="66"/>
      <c r="AE859" s="66"/>
      <c r="AF859" s="66"/>
      <c r="AG859" s="66"/>
      <c r="AH859" s="66"/>
      <c r="AI859" s="66"/>
    </row>
    <row r="860" spans="1:35" ht="14.25" customHeight="1" x14ac:dyDescent="0.3">
      <c r="A860" s="61"/>
      <c r="B860" s="94"/>
      <c r="C860" s="92"/>
      <c r="D860" s="66"/>
      <c r="E860" s="93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  <c r="AA860" s="66"/>
      <c r="AB860" s="66"/>
      <c r="AC860" s="66"/>
      <c r="AD860" s="66"/>
      <c r="AE860" s="66"/>
      <c r="AF860" s="66"/>
      <c r="AG860" s="66"/>
      <c r="AH860" s="66"/>
      <c r="AI860" s="66"/>
    </row>
    <row r="861" spans="1:35" ht="14.25" customHeight="1" x14ac:dyDescent="0.3">
      <c r="A861" s="61"/>
      <c r="B861" s="94"/>
      <c r="C861" s="92"/>
      <c r="D861" s="66"/>
      <c r="E861" s="93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  <c r="AA861" s="66"/>
      <c r="AB861" s="66"/>
      <c r="AC861" s="66"/>
      <c r="AD861" s="66"/>
      <c r="AE861" s="66"/>
      <c r="AF861" s="66"/>
      <c r="AG861" s="66"/>
      <c r="AH861" s="66"/>
      <c r="AI861" s="66"/>
    </row>
    <row r="862" spans="1:35" ht="14.25" customHeight="1" x14ac:dyDescent="0.3">
      <c r="A862" s="61"/>
      <c r="B862" s="94"/>
      <c r="C862" s="92"/>
      <c r="D862" s="66"/>
      <c r="E862" s="93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  <c r="AA862" s="66"/>
      <c r="AB862" s="66"/>
      <c r="AC862" s="66"/>
      <c r="AD862" s="66"/>
      <c r="AE862" s="66"/>
      <c r="AF862" s="66"/>
      <c r="AG862" s="66"/>
      <c r="AH862" s="66"/>
      <c r="AI862" s="66"/>
    </row>
    <row r="863" spans="1:35" ht="14.25" customHeight="1" x14ac:dyDescent="0.3">
      <c r="A863" s="61"/>
      <c r="B863" s="94"/>
      <c r="C863" s="92"/>
      <c r="D863" s="66"/>
      <c r="E863" s="93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  <c r="AA863" s="66"/>
      <c r="AB863" s="66"/>
      <c r="AC863" s="66"/>
      <c r="AD863" s="66"/>
      <c r="AE863" s="66"/>
      <c r="AF863" s="66"/>
      <c r="AG863" s="66"/>
      <c r="AH863" s="66"/>
      <c r="AI863" s="66"/>
    </row>
    <row r="864" spans="1:35" ht="14.25" customHeight="1" x14ac:dyDescent="0.3">
      <c r="A864" s="61"/>
      <c r="B864" s="94"/>
      <c r="C864" s="92"/>
      <c r="D864" s="66"/>
      <c r="E864" s="93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  <c r="AA864" s="66"/>
      <c r="AB864" s="66"/>
      <c r="AC864" s="66"/>
      <c r="AD864" s="66"/>
      <c r="AE864" s="66"/>
      <c r="AF864" s="66"/>
      <c r="AG864" s="66"/>
      <c r="AH864" s="66"/>
      <c r="AI864" s="66"/>
    </row>
    <row r="865" spans="1:35" ht="14.25" customHeight="1" x14ac:dyDescent="0.3">
      <c r="A865" s="61"/>
      <c r="B865" s="94"/>
      <c r="C865" s="92"/>
      <c r="D865" s="66"/>
      <c r="E865" s="93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  <c r="AA865" s="66"/>
      <c r="AB865" s="66"/>
      <c r="AC865" s="66"/>
      <c r="AD865" s="66"/>
      <c r="AE865" s="66"/>
      <c r="AF865" s="66"/>
      <c r="AG865" s="66"/>
      <c r="AH865" s="66"/>
      <c r="AI865" s="66"/>
    </row>
    <row r="866" spans="1:35" ht="14.25" customHeight="1" x14ac:dyDescent="0.3">
      <c r="A866" s="61"/>
      <c r="B866" s="94"/>
      <c r="C866" s="92"/>
      <c r="D866" s="66"/>
      <c r="E866" s="93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  <c r="AA866" s="66"/>
      <c r="AB866" s="66"/>
      <c r="AC866" s="66"/>
      <c r="AD866" s="66"/>
      <c r="AE866" s="66"/>
      <c r="AF866" s="66"/>
      <c r="AG866" s="66"/>
      <c r="AH866" s="66"/>
      <c r="AI866" s="66"/>
    </row>
    <row r="867" spans="1:35" ht="14.25" customHeight="1" x14ac:dyDescent="0.3">
      <c r="A867" s="61"/>
      <c r="B867" s="94"/>
      <c r="C867" s="92"/>
      <c r="D867" s="66"/>
      <c r="E867" s="93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  <c r="AA867" s="66"/>
      <c r="AB867" s="66"/>
      <c r="AC867" s="66"/>
      <c r="AD867" s="66"/>
      <c r="AE867" s="66"/>
      <c r="AF867" s="66"/>
      <c r="AG867" s="66"/>
      <c r="AH867" s="66"/>
      <c r="AI867" s="66"/>
    </row>
    <row r="868" spans="1:35" ht="14.25" customHeight="1" x14ac:dyDescent="0.3">
      <c r="A868" s="61"/>
      <c r="B868" s="94"/>
      <c r="C868" s="92"/>
      <c r="D868" s="66"/>
      <c r="E868" s="93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  <c r="AA868" s="66"/>
      <c r="AB868" s="66"/>
      <c r="AC868" s="66"/>
      <c r="AD868" s="66"/>
      <c r="AE868" s="66"/>
      <c r="AF868" s="66"/>
      <c r="AG868" s="66"/>
      <c r="AH868" s="66"/>
      <c r="AI868" s="66"/>
    </row>
    <row r="869" spans="1:35" ht="14.25" customHeight="1" x14ac:dyDescent="0.3">
      <c r="A869" s="61"/>
      <c r="B869" s="94"/>
      <c r="C869" s="92"/>
      <c r="D869" s="66"/>
      <c r="E869" s="93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  <c r="AA869" s="66"/>
      <c r="AB869" s="66"/>
      <c r="AC869" s="66"/>
      <c r="AD869" s="66"/>
      <c r="AE869" s="66"/>
      <c r="AF869" s="66"/>
      <c r="AG869" s="66"/>
      <c r="AH869" s="66"/>
      <c r="AI869" s="66"/>
    </row>
    <row r="870" spans="1:35" ht="14.25" customHeight="1" x14ac:dyDescent="0.3">
      <c r="A870" s="61"/>
      <c r="B870" s="94"/>
      <c r="C870" s="92"/>
      <c r="D870" s="66"/>
      <c r="E870" s="93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  <c r="AA870" s="66"/>
      <c r="AB870" s="66"/>
      <c r="AC870" s="66"/>
      <c r="AD870" s="66"/>
      <c r="AE870" s="66"/>
      <c r="AF870" s="66"/>
      <c r="AG870" s="66"/>
      <c r="AH870" s="66"/>
      <c r="AI870" s="66"/>
    </row>
    <row r="871" spans="1:35" ht="14.25" customHeight="1" x14ac:dyDescent="0.3">
      <c r="A871" s="61"/>
      <c r="B871" s="94"/>
      <c r="C871" s="92"/>
      <c r="D871" s="66"/>
      <c r="E871" s="93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  <c r="AA871" s="66"/>
      <c r="AB871" s="66"/>
      <c r="AC871" s="66"/>
      <c r="AD871" s="66"/>
      <c r="AE871" s="66"/>
      <c r="AF871" s="66"/>
      <c r="AG871" s="66"/>
      <c r="AH871" s="66"/>
      <c r="AI871" s="66"/>
    </row>
    <row r="872" spans="1:35" ht="14.25" customHeight="1" x14ac:dyDescent="0.3">
      <c r="A872" s="61"/>
      <c r="B872" s="94"/>
      <c r="C872" s="92"/>
      <c r="D872" s="66"/>
      <c r="E872" s="93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  <c r="AA872" s="66"/>
      <c r="AB872" s="66"/>
      <c r="AC872" s="66"/>
      <c r="AD872" s="66"/>
      <c r="AE872" s="66"/>
      <c r="AF872" s="66"/>
      <c r="AG872" s="66"/>
      <c r="AH872" s="66"/>
      <c r="AI872" s="66"/>
    </row>
    <row r="873" spans="1:35" ht="14.25" customHeight="1" x14ac:dyDescent="0.3">
      <c r="A873" s="61"/>
      <c r="B873" s="94"/>
      <c r="C873" s="92"/>
      <c r="D873" s="66"/>
      <c r="E873" s="93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  <c r="AA873" s="66"/>
      <c r="AB873" s="66"/>
      <c r="AC873" s="66"/>
      <c r="AD873" s="66"/>
      <c r="AE873" s="66"/>
      <c r="AF873" s="66"/>
      <c r="AG873" s="66"/>
      <c r="AH873" s="66"/>
      <c r="AI873" s="66"/>
    </row>
    <row r="874" spans="1:35" ht="14.25" customHeight="1" x14ac:dyDescent="0.3">
      <c r="A874" s="61"/>
      <c r="B874" s="94"/>
      <c r="C874" s="92"/>
      <c r="D874" s="66"/>
      <c r="E874" s="93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  <c r="AA874" s="66"/>
      <c r="AB874" s="66"/>
      <c r="AC874" s="66"/>
      <c r="AD874" s="66"/>
      <c r="AE874" s="66"/>
      <c r="AF874" s="66"/>
      <c r="AG874" s="66"/>
      <c r="AH874" s="66"/>
      <c r="AI874" s="66"/>
    </row>
    <row r="875" spans="1:35" ht="14.25" customHeight="1" x14ac:dyDescent="0.3">
      <c r="A875" s="61"/>
      <c r="B875" s="94"/>
      <c r="C875" s="92"/>
      <c r="D875" s="66"/>
      <c r="E875" s="93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  <c r="AA875" s="66"/>
      <c r="AB875" s="66"/>
      <c r="AC875" s="66"/>
      <c r="AD875" s="66"/>
      <c r="AE875" s="66"/>
      <c r="AF875" s="66"/>
      <c r="AG875" s="66"/>
      <c r="AH875" s="66"/>
      <c r="AI875" s="66"/>
    </row>
    <row r="876" spans="1:35" ht="14.25" customHeight="1" x14ac:dyDescent="0.3">
      <c r="A876" s="61"/>
      <c r="B876" s="94"/>
      <c r="C876" s="92"/>
      <c r="D876" s="66"/>
      <c r="E876" s="93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  <c r="AA876" s="66"/>
      <c r="AB876" s="66"/>
      <c r="AC876" s="66"/>
      <c r="AD876" s="66"/>
      <c r="AE876" s="66"/>
      <c r="AF876" s="66"/>
      <c r="AG876" s="66"/>
      <c r="AH876" s="66"/>
      <c r="AI876" s="66"/>
    </row>
    <row r="877" spans="1:35" ht="14.25" customHeight="1" x14ac:dyDescent="0.3">
      <c r="A877" s="61"/>
      <c r="B877" s="94"/>
      <c r="C877" s="92"/>
      <c r="D877" s="66"/>
      <c r="E877" s="93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  <c r="AA877" s="66"/>
      <c r="AB877" s="66"/>
      <c r="AC877" s="66"/>
      <c r="AD877" s="66"/>
      <c r="AE877" s="66"/>
      <c r="AF877" s="66"/>
      <c r="AG877" s="66"/>
      <c r="AH877" s="66"/>
      <c r="AI877" s="66"/>
    </row>
    <row r="878" spans="1:35" ht="14.25" customHeight="1" x14ac:dyDescent="0.3">
      <c r="A878" s="61"/>
      <c r="B878" s="94"/>
      <c r="C878" s="92"/>
      <c r="D878" s="66"/>
      <c r="E878" s="93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  <c r="AA878" s="66"/>
      <c r="AB878" s="66"/>
      <c r="AC878" s="66"/>
      <c r="AD878" s="66"/>
      <c r="AE878" s="66"/>
      <c r="AF878" s="66"/>
      <c r="AG878" s="66"/>
      <c r="AH878" s="66"/>
      <c r="AI878" s="66"/>
    </row>
    <row r="879" spans="1:35" ht="14.25" customHeight="1" x14ac:dyDescent="0.3">
      <c r="A879" s="61"/>
      <c r="B879" s="94"/>
      <c r="C879" s="92"/>
      <c r="D879" s="66"/>
      <c r="E879" s="93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  <c r="AA879" s="66"/>
      <c r="AB879" s="66"/>
      <c r="AC879" s="66"/>
      <c r="AD879" s="66"/>
      <c r="AE879" s="66"/>
      <c r="AF879" s="66"/>
      <c r="AG879" s="66"/>
      <c r="AH879" s="66"/>
      <c r="AI879" s="66"/>
    </row>
    <row r="880" spans="1:35" ht="14.25" customHeight="1" x14ac:dyDescent="0.3">
      <c r="A880" s="61"/>
      <c r="B880" s="94"/>
      <c r="C880" s="92"/>
      <c r="D880" s="66"/>
      <c r="E880" s="93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  <c r="AA880" s="66"/>
      <c r="AB880" s="66"/>
      <c r="AC880" s="66"/>
      <c r="AD880" s="66"/>
      <c r="AE880" s="66"/>
      <c r="AF880" s="66"/>
      <c r="AG880" s="66"/>
      <c r="AH880" s="66"/>
      <c r="AI880" s="66"/>
    </row>
    <row r="881" spans="1:35" ht="14.25" customHeight="1" x14ac:dyDescent="0.3">
      <c r="A881" s="61"/>
      <c r="B881" s="94"/>
      <c r="C881" s="92"/>
      <c r="D881" s="66"/>
      <c r="E881" s="93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  <c r="AA881" s="66"/>
      <c r="AB881" s="66"/>
      <c r="AC881" s="66"/>
      <c r="AD881" s="66"/>
      <c r="AE881" s="66"/>
      <c r="AF881" s="66"/>
      <c r="AG881" s="66"/>
      <c r="AH881" s="66"/>
      <c r="AI881" s="66"/>
    </row>
    <row r="882" spans="1:35" ht="14.25" customHeight="1" x14ac:dyDescent="0.3">
      <c r="A882" s="61"/>
      <c r="B882" s="94"/>
      <c r="C882" s="92"/>
      <c r="D882" s="66"/>
      <c r="E882" s="93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  <c r="AA882" s="66"/>
      <c r="AB882" s="66"/>
      <c r="AC882" s="66"/>
      <c r="AD882" s="66"/>
      <c r="AE882" s="66"/>
      <c r="AF882" s="66"/>
      <c r="AG882" s="66"/>
      <c r="AH882" s="66"/>
      <c r="AI882" s="66"/>
    </row>
    <row r="883" spans="1:35" ht="14.25" customHeight="1" x14ac:dyDescent="0.3">
      <c r="A883" s="61"/>
      <c r="B883" s="94"/>
      <c r="C883" s="92"/>
      <c r="D883" s="66"/>
      <c r="E883" s="93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  <c r="AA883" s="66"/>
      <c r="AB883" s="66"/>
      <c r="AC883" s="66"/>
      <c r="AD883" s="66"/>
      <c r="AE883" s="66"/>
      <c r="AF883" s="66"/>
      <c r="AG883" s="66"/>
      <c r="AH883" s="66"/>
      <c r="AI883" s="66"/>
    </row>
    <row r="884" spans="1:35" ht="14.25" customHeight="1" x14ac:dyDescent="0.3">
      <c r="A884" s="61"/>
      <c r="B884" s="94"/>
      <c r="C884" s="92"/>
      <c r="D884" s="66"/>
      <c r="E884" s="93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  <c r="AA884" s="66"/>
      <c r="AB884" s="66"/>
      <c r="AC884" s="66"/>
      <c r="AD884" s="66"/>
      <c r="AE884" s="66"/>
      <c r="AF884" s="66"/>
      <c r="AG884" s="66"/>
      <c r="AH884" s="66"/>
      <c r="AI884" s="66"/>
    </row>
    <row r="885" spans="1:35" ht="14.25" customHeight="1" x14ac:dyDescent="0.3">
      <c r="A885" s="61"/>
      <c r="B885" s="94"/>
      <c r="C885" s="92"/>
      <c r="D885" s="66"/>
      <c r="E885" s="93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  <c r="AA885" s="66"/>
      <c r="AB885" s="66"/>
      <c r="AC885" s="66"/>
      <c r="AD885" s="66"/>
      <c r="AE885" s="66"/>
      <c r="AF885" s="66"/>
      <c r="AG885" s="66"/>
      <c r="AH885" s="66"/>
      <c r="AI885" s="66"/>
    </row>
    <row r="886" spans="1:35" ht="14.25" customHeight="1" x14ac:dyDescent="0.3">
      <c r="A886" s="61"/>
      <c r="B886" s="94"/>
      <c r="C886" s="92"/>
      <c r="D886" s="66"/>
      <c r="E886" s="93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  <c r="AA886" s="66"/>
      <c r="AB886" s="66"/>
      <c r="AC886" s="66"/>
      <c r="AD886" s="66"/>
      <c r="AE886" s="66"/>
      <c r="AF886" s="66"/>
      <c r="AG886" s="66"/>
      <c r="AH886" s="66"/>
      <c r="AI886" s="66"/>
    </row>
    <row r="887" spans="1:35" ht="14.25" customHeight="1" x14ac:dyDescent="0.3">
      <c r="A887" s="61"/>
      <c r="B887" s="94"/>
      <c r="C887" s="92"/>
      <c r="D887" s="66"/>
      <c r="E887" s="93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  <c r="AA887" s="66"/>
      <c r="AB887" s="66"/>
      <c r="AC887" s="66"/>
      <c r="AD887" s="66"/>
      <c r="AE887" s="66"/>
      <c r="AF887" s="66"/>
      <c r="AG887" s="66"/>
      <c r="AH887" s="66"/>
      <c r="AI887" s="66"/>
    </row>
    <row r="888" spans="1:35" ht="14.25" customHeight="1" x14ac:dyDescent="0.3">
      <c r="A888" s="61"/>
      <c r="B888" s="94"/>
      <c r="C888" s="92"/>
      <c r="D888" s="66"/>
      <c r="E888" s="93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  <c r="AA888" s="66"/>
      <c r="AB888" s="66"/>
      <c r="AC888" s="66"/>
      <c r="AD888" s="66"/>
      <c r="AE888" s="66"/>
      <c r="AF888" s="66"/>
      <c r="AG888" s="66"/>
      <c r="AH888" s="66"/>
      <c r="AI888" s="66"/>
    </row>
    <row r="889" spans="1:35" ht="14.25" customHeight="1" x14ac:dyDescent="0.3">
      <c r="A889" s="61"/>
      <c r="B889" s="94"/>
      <c r="C889" s="92"/>
      <c r="D889" s="66"/>
      <c r="E889" s="93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  <c r="AA889" s="66"/>
      <c r="AB889" s="66"/>
      <c r="AC889" s="66"/>
      <c r="AD889" s="66"/>
      <c r="AE889" s="66"/>
      <c r="AF889" s="66"/>
      <c r="AG889" s="66"/>
      <c r="AH889" s="66"/>
      <c r="AI889" s="66"/>
    </row>
    <row r="890" spans="1:35" ht="14.25" customHeight="1" x14ac:dyDescent="0.3">
      <c r="A890" s="61"/>
      <c r="B890" s="94"/>
      <c r="C890" s="92"/>
      <c r="D890" s="66"/>
      <c r="E890" s="93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  <c r="AA890" s="66"/>
      <c r="AB890" s="66"/>
      <c r="AC890" s="66"/>
      <c r="AD890" s="66"/>
      <c r="AE890" s="66"/>
      <c r="AF890" s="66"/>
      <c r="AG890" s="66"/>
      <c r="AH890" s="66"/>
      <c r="AI890" s="66"/>
    </row>
    <row r="891" spans="1:35" ht="14.25" customHeight="1" x14ac:dyDescent="0.3">
      <c r="A891" s="61"/>
      <c r="B891" s="94"/>
      <c r="C891" s="92"/>
      <c r="D891" s="66"/>
      <c r="E891" s="93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  <c r="AA891" s="66"/>
      <c r="AB891" s="66"/>
      <c r="AC891" s="66"/>
      <c r="AD891" s="66"/>
      <c r="AE891" s="66"/>
      <c r="AF891" s="66"/>
      <c r="AG891" s="66"/>
      <c r="AH891" s="66"/>
      <c r="AI891" s="66"/>
    </row>
    <row r="892" spans="1:35" ht="14.25" customHeight="1" x14ac:dyDescent="0.3">
      <c r="A892" s="61"/>
      <c r="B892" s="94"/>
      <c r="C892" s="92"/>
      <c r="D892" s="66"/>
      <c r="E892" s="93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  <c r="AA892" s="66"/>
      <c r="AB892" s="66"/>
      <c r="AC892" s="66"/>
      <c r="AD892" s="66"/>
      <c r="AE892" s="66"/>
      <c r="AF892" s="66"/>
      <c r="AG892" s="66"/>
      <c r="AH892" s="66"/>
      <c r="AI892" s="66"/>
    </row>
    <row r="893" spans="1:35" ht="14.25" customHeight="1" x14ac:dyDescent="0.3">
      <c r="A893" s="61"/>
      <c r="B893" s="94"/>
      <c r="C893" s="92"/>
      <c r="D893" s="66"/>
      <c r="E893" s="93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  <c r="AA893" s="66"/>
      <c r="AB893" s="66"/>
      <c r="AC893" s="66"/>
      <c r="AD893" s="66"/>
      <c r="AE893" s="66"/>
      <c r="AF893" s="66"/>
      <c r="AG893" s="66"/>
      <c r="AH893" s="66"/>
      <c r="AI893" s="66"/>
    </row>
    <row r="894" spans="1:35" ht="14.25" customHeight="1" x14ac:dyDescent="0.3">
      <c r="A894" s="61"/>
      <c r="B894" s="94"/>
      <c r="C894" s="92"/>
      <c r="D894" s="66"/>
      <c r="E894" s="93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  <c r="AA894" s="66"/>
      <c r="AB894" s="66"/>
      <c r="AC894" s="66"/>
      <c r="AD894" s="66"/>
      <c r="AE894" s="66"/>
      <c r="AF894" s="66"/>
      <c r="AG894" s="66"/>
      <c r="AH894" s="66"/>
      <c r="AI894" s="66"/>
    </row>
    <row r="895" spans="1:35" ht="14.25" customHeight="1" x14ac:dyDescent="0.3">
      <c r="A895" s="61"/>
      <c r="B895" s="94"/>
      <c r="C895" s="92"/>
      <c r="D895" s="66"/>
      <c r="E895" s="93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  <c r="AA895" s="66"/>
      <c r="AB895" s="66"/>
      <c r="AC895" s="66"/>
      <c r="AD895" s="66"/>
      <c r="AE895" s="66"/>
      <c r="AF895" s="66"/>
      <c r="AG895" s="66"/>
      <c r="AH895" s="66"/>
      <c r="AI895" s="66"/>
    </row>
    <row r="896" spans="1:35" ht="14.25" customHeight="1" x14ac:dyDescent="0.3">
      <c r="A896" s="61"/>
      <c r="B896" s="94"/>
      <c r="C896" s="92"/>
      <c r="D896" s="66"/>
      <c r="E896" s="93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  <c r="AA896" s="66"/>
      <c r="AB896" s="66"/>
      <c r="AC896" s="66"/>
      <c r="AD896" s="66"/>
      <c r="AE896" s="66"/>
      <c r="AF896" s="66"/>
      <c r="AG896" s="66"/>
      <c r="AH896" s="66"/>
      <c r="AI896" s="66"/>
    </row>
    <row r="897" spans="1:35" ht="14.25" customHeight="1" x14ac:dyDescent="0.3">
      <c r="A897" s="61"/>
      <c r="B897" s="94"/>
      <c r="C897" s="92"/>
      <c r="D897" s="66"/>
      <c r="E897" s="93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  <c r="AA897" s="66"/>
      <c r="AB897" s="66"/>
      <c r="AC897" s="66"/>
      <c r="AD897" s="66"/>
      <c r="AE897" s="66"/>
      <c r="AF897" s="66"/>
      <c r="AG897" s="66"/>
      <c r="AH897" s="66"/>
      <c r="AI897" s="66"/>
    </row>
    <row r="898" spans="1:35" ht="14.25" customHeight="1" x14ac:dyDescent="0.3">
      <c r="A898" s="61"/>
      <c r="B898" s="94"/>
      <c r="C898" s="92"/>
      <c r="D898" s="66"/>
      <c r="E898" s="93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  <c r="AA898" s="66"/>
      <c r="AB898" s="66"/>
      <c r="AC898" s="66"/>
      <c r="AD898" s="66"/>
      <c r="AE898" s="66"/>
      <c r="AF898" s="66"/>
      <c r="AG898" s="66"/>
      <c r="AH898" s="66"/>
      <c r="AI898" s="66"/>
    </row>
    <row r="899" spans="1:35" ht="14.25" customHeight="1" x14ac:dyDescent="0.3">
      <c r="A899" s="61"/>
      <c r="B899" s="94"/>
      <c r="C899" s="92"/>
      <c r="D899" s="66"/>
      <c r="E899" s="93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  <c r="AA899" s="66"/>
      <c r="AB899" s="66"/>
      <c r="AC899" s="66"/>
      <c r="AD899" s="66"/>
      <c r="AE899" s="66"/>
      <c r="AF899" s="66"/>
      <c r="AG899" s="66"/>
      <c r="AH899" s="66"/>
      <c r="AI899" s="66"/>
    </row>
    <row r="900" spans="1:35" ht="14.25" customHeight="1" x14ac:dyDescent="0.3">
      <c r="A900" s="61"/>
      <c r="B900" s="94"/>
      <c r="C900" s="92"/>
      <c r="D900" s="66"/>
      <c r="E900" s="93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  <c r="AA900" s="66"/>
      <c r="AB900" s="66"/>
      <c r="AC900" s="66"/>
      <c r="AD900" s="66"/>
      <c r="AE900" s="66"/>
      <c r="AF900" s="66"/>
      <c r="AG900" s="66"/>
      <c r="AH900" s="66"/>
      <c r="AI900" s="66"/>
    </row>
    <row r="901" spans="1:35" ht="14.25" customHeight="1" x14ac:dyDescent="0.3">
      <c r="A901" s="61"/>
      <c r="B901" s="94"/>
      <c r="C901" s="92"/>
      <c r="D901" s="66"/>
      <c r="E901" s="93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  <c r="AA901" s="66"/>
      <c r="AB901" s="66"/>
      <c r="AC901" s="66"/>
      <c r="AD901" s="66"/>
      <c r="AE901" s="66"/>
      <c r="AF901" s="66"/>
      <c r="AG901" s="66"/>
      <c r="AH901" s="66"/>
      <c r="AI901" s="66"/>
    </row>
    <row r="902" spans="1:35" ht="14.25" customHeight="1" x14ac:dyDescent="0.3">
      <c r="A902" s="61"/>
      <c r="B902" s="94"/>
      <c r="C902" s="92"/>
      <c r="D902" s="66"/>
      <c r="E902" s="93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  <c r="AA902" s="66"/>
      <c r="AB902" s="66"/>
      <c r="AC902" s="66"/>
      <c r="AD902" s="66"/>
      <c r="AE902" s="66"/>
      <c r="AF902" s="66"/>
      <c r="AG902" s="66"/>
      <c r="AH902" s="66"/>
      <c r="AI902" s="66"/>
    </row>
    <row r="903" spans="1:35" ht="14.25" customHeight="1" x14ac:dyDescent="0.3">
      <c r="A903" s="61"/>
      <c r="B903" s="94"/>
      <c r="C903" s="92"/>
      <c r="D903" s="66"/>
      <c r="E903" s="93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  <c r="AA903" s="66"/>
      <c r="AB903" s="66"/>
      <c r="AC903" s="66"/>
      <c r="AD903" s="66"/>
      <c r="AE903" s="66"/>
      <c r="AF903" s="66"/>
      <c r="AG903" s="66"/>
      <c r="AH903" s="66"/>
      <c r="AI903" s="66"/>
    </row>
    <row r="904" spans="1:35" ht="14.25" customHeight="1" x14ac:dyDescent="0.3">
      <c r="A904" s="61"/>
      <c r="B904" s="94"/>
      <c r="C904" s="92"/>
      <c r="D904" s="66"/>
      <c r="E904" s="93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  <c r="AA904" s="66"/>
      <c r="AB904" s="66"/>
      <c r="AC904" s="66"/>
      <c r="AD904" s="66"/>
      <c r="AE904" s="66"/>
      <c r="AF904" s="66"/>
      <c r="AG904" s="66"/>
      <c r="AH904" s="66"/>
      <c r="AI904" s="66"/>
    </row>
    <row r="905" spans="1:35" ht="14.25" customHeight="1" x14ac:dyDescent="0.3">
      <c r="A905" s="61"/>
      <c r="B905" s="94"/>
      <c r="C905" s="92"/>
      <c r="D905" s="66"/>
      <c r="E905" s="93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  <c r="AA905" s="66"/>
      <c r="AB905" s="66"/>
      <c r="AC905" s="66"/>
      <c r="AD905" s="66"/>
      <c r="AE905" s="66"/>
      <c r="AF905" s="66"/>
      <c r="AG905" s="66"/>
      <c r="AH905" s="66"/>
      <c r="AI905" s="66"/>
    </row>
    <row r="906" spans="1:35" ht="14.25" customHeight="1" x14ac:dyDescent="0.3">
      <c r="A906" s="61"/>
      <c r="B906" s="94"/>
      <c r="C906" s="92"/>
      <c r="D906" s="66"/>
      <c r="E906" s="93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  <c r="AA906" s="66"/>
      <c r="AB906" s="66"/>
      <c r="AC906" s="66"/>
      <c r="AD906" s="66"/>
      <c r="AE906" s="66"/>
      <c r="AF906" s="66"/>
      <c r="AG906" s="66"/>
      <c r="AH906" s="66"/>
      <c r="AI906" s="66"/>
    </row>
    <row r="907" spans="1:35" ht="14.25" customHeight="1" x14ac:dyDescent="0.3">
      <c r="A907" s="61"/>
      <c r="B907" s="94"/>
      <c r="C907" s="92"/>
      <c r="D907" s="66"/>
      <c r="E907" s="93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  <c r="AA907" s="66"/>
      <c r="AB907" s="66"/>
      <c r="AC907" s="66"/>
      <c r="AD907" s="66"/>
      <c r="AE907" s="66"/>
      <c r="AF907" s="66"/>
      <c r="AG907" s="66"/>
      <c r="AH907" s="66"/>
      <c r="AI907" s="66"/>
    </row>
    <row r="908" spans="1:35" ht="14.25" customHeight="1" x14ac:dyDescent="0.3">
      <c r="A908" s="61"/>
      <c r="B908" s="94"/>
      <c r="C908" s="92"/>
      <c r="D908" s="66"/>
      <c r="E908" s="93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  <c r="AA908" s="66"/>
      <c r="AB908" s="66"/>
      <c r="AC908" s="66"/>
      <c r="AD908" s="66"/>
      <c r="AE908" s="66"/>
      <c r="AF908" s="66"/>
      <c r="AG908" s="66"/>
      <c r="AH908" s="66"/>
      <c r="AI908" s="66"/>
    </row>
    <row r="909" spans="1:35" ht="14.25" customHeight="1" x14ac:dyDescent="0.3">
      <c r="A909" s="61"/>
      <c r="B909" s="94"/>
      <c r="C909" s="92"/>
      <c r="D909" s="66"/>
      <c r="E909" s="93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  <c r="AA909" s="66"/>
      <c r="AB909" s="66"/>
      <c r="AC909" s="66"/>
      <c r="AD909" s="66"/>
      <c r="AE909" s="66"/>
      <c r="AF909" s="66"/>
      <c r="AG909" s="66"/>
      <c r="AH909" s="66"/>
      <c r="AI909" s="66"/>
    </row>
    <row r="910" spans="1:35" ht="14.25" customHeight="1" x14ac:dyDescent="0.3">
      <c r="A910" s="61"/>
      <c r="B910" s="94"/>
      <c r="C910" s="92"/>
      <c r="D910" s="66"/>
      <c r="E910" s="93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  <c r="AA910" s="66"/>
      <c r="AB910" s="66"/>
      <c r="AC910" s="66"/>
      <c r="AD910" s="66"/>
      <c r="AE910" s="66"/>
      <c r="AF910" s="66"/>
      <c r="AG910" s="66"/>
      <c r="AH910" s="66"/>
      <c r="AI910" s="66"/>
    </row>
    <row r="911" spans="1:35" ht="14.25" customHeight="1" x14ac:dyDescent="0.3">
      <c r="A911" s="61"/>
      <c r="B911" s="94"/>
      <c r="C911" s="92"/>
      <c r="D911" s="66"/>
      <c r="E911" s="93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  <c r="AA911" s="66"/>
      <c r="AB911" s="66"/>
      <c r="AC911" s="66"/>
      <c r="AD911" s="66"/>
      <c r="AE911" s="66"/>
      <c r="AF911" s="66"/>
      <c r="AG911" s="66"/>
      <c r="AH911" s="66"/>
      <c r="AI911" s="66"/>
    </row>
    <row r="912" spans="1:35" ht="14.25" customHeight="1" x14ac:dyDescent="0.3">
      <c r="A912" s="61"/>
      <c r="B912" s="94"/>
      <c r="C912" s="92"/>
      <c r="D912" s="66"/>
      <c r="E912" s="93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  <c r="AA912" s="66"/>
      <c r="AB912" s="66"/>
      <c r="AC912" s="66"/>
      <c r="AD912" s="66"/>
      <c r="AE912" s="66"/>
      <c r="AF912" s="66"/>
      <c r="AG912" s="66"/>
      <c r="AH912" s="66"/>
      <c r="AI912" s="66"/>
    </row>
    <row r="913" spans="1:35" ht="14.25" customHeight="1" x14ac:dyDescent="0.3">
      <c r="A913" s="61"/>
      <c r="B913" s="94"/>
      <c r="C913" s="92"/>
      <c r="D913" s="66"/>
      <c r="E913" s="93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  <c r="AA913" s="66"/>
      <c r="AB913" s="66"/>
      <c r="AC913" s="66"/>
      <c r="AD913" s="66"/>
      <c r="AE913" s="66"/>
      <c r="AF913" s="66"/>
      <c r="AG913" s="66"/>
      <c r="AH913" s="66"/>
      <c r="AI913" s="66"/>
    </row>
    <row r="914" spans="1:35" ht="14.25" customHeight="1" x14ac:dyDescent="0.3">
      <c r="A914" s="61"/>
      <c r="B914" s="94"/>
      <c r="C914" s="92"/>
      <c r="D914" s="66"/>
      <c r="E914" s="93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  <c r="AA914" s="66"/>
      <c r="AB914" s="66"/>
      <c r="AC914" s="66"/>
      <c r="AD914" s="66"/>
      <c r="AE914" s="66"/>
      <c r="AF914" s="66"/>
      <c r="AG914" s="66"/>
      <c r="AH914" s="66"/>
      <c r="AI914" s="66"/>
    </row>
    <row r="915" spans="1:35" ht="14.25" customHeight="1" x14ac:dyDescent="0.3">
      <c r="A915" s="61"/>
      <c r="B915" s="94"/>
      <c r="C915" s="92"/>
      <c r="D915" s="66"/>
      <c r="E915" s="93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  <c r="AA915" s="66"/>
      <c r="AB915" s="66"/>
      <c r="AC915" s="66"/>
      <c r="AD915" s="66"/>
      <c r="AE915" s="66"/>
      <c r="AF915" s="66"/>
      <c r="AG915" s="66"/>
      <c r="AH915" s="66"/>
      <c r="AI915" s="66"/>
    </row>
    <row r="916" spans="1:35" ht="14.25" customHeight="1" x14ac:dyDescent="0.3">
      <c r="A916" s="61"/>
      <c r="B916" s="94"/>
      <c r="C916" s="92"/>
      <c r="D916" s="66"/>
      <c r="E916" s="93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  <c r="AA916" s="66"/>
      <c r="AB916" s="66"/>
      <c r="AC916" s="66"/>
      <c r="AD916" s="66"/>
      <c r="AE916" s="66"/>
      <c r="AF916" s="66"/>
      <c r="AG916" s="66"/>
      <c r="AH916" s="66"/>
      <c r="AI916" s="66"/>
    </row>
    <row r="917" spans="1:35" ht="14.25" customHeight="1" x14ac:dyDescent="0.3">
      <c r="A917" s="61"/>
      <c r="B917" s="94"/>
      <c r="C917" s="92"/>
      <c r="D917" s="66"/>
      <c r="E917" s="93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  <c r="AA917" s="66"/>
      <c r="AB917" s="66"/>
      <c r="AC917" s="66"/>
      <c r="AD917" s="66"/>
      <c r="AE917" s="66"/>
      <c r="AF917" s="66"/>
      <c r="AG917" s="66"/>
      <c r="AH917" s="66"/>
      <c r="AI917" s="66"/>
    </row>
    <row r="918" spans="1:35" ht="14.25" customHeight="1" x14ac:dyDescent="0.3">
      <c r="A918" s="61"/>
      <c r="B918" s="94"/>
      <c r="C918" s="92"/>
      <c r="D918" s="66"/>
      <c r="E918" s="93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  <c r="AA918" s="66"/>
      <c r="AB918" s="66"/>
      <c r="AC918" s="66"/>
      <c r="AD918" s="66"/>
      <c r="AE918" s="66"/>
      <c r="AF918" s="66"/>
      <c r="AG918" s="66"/>
      <c r="AH918" s="66"/>
      <c r="AI918" s="66"/>
    </row>
    <row r="919" spans="1:35" ht="14.25" customHeight="1" x14ac:dyDescent="0.3">
      <c r="A919" s="61"/>
      <c r="B919" s="94"/>
      <c r="C919" s="92"/>
      <c r="D919" s="66"/>
      <c r="E919" s="93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  <c r="AA919" s="66"/>
      <c r="AB919" s="66"/>
      <c r="AC919" s="66"/>
      <c r="AD919" s="66"/>
      <c r="AE919" s="66"/>
      <c r="AF919" s="66"/>
      <c r="AG919" s="66"/>
      <c r="AH919" s="66"/>
      <c r="AI919" s="66"/>
    </row>
    <row r="920" spans="1:35" ht="14.25" customHeight="1" x14ac:dyDescent="0.3">
      <c r="A920" s="61"/>
      <c r="B920" s="94"/>
      <c r="C920" s="92"/>
      <c r="D920" s="66"/>
      <c r="E920" s="93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  <c r="AA920" s="66"/>
      <c r="AB920" s="66"/>
      <c r="AC920" s="66"/>
      <c r="AD920" s="66"/>
      <c r="AE920" s="66"/>
      <c r="AF920" s="66"/>
      <c r="AG920" s="66"/>
      <c r="AH920" s="66"/>
      <c r="AI920" s="66"/>
    </row>
    <row r="921" spans="1:35" ht="14.25" customHeight="1" x14ac:dyDescent="0.3">
      <c r="A921" s="61"/>
      <c r="B921" s="94"/>
      <c r="C921" s="92"/>
      <c r="D921" s="66"/>
      <c r="E921" s="93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  <c r="AA921" s="66"/>
      <c r="AB921" s="66"/>
      <c r="AC921" s="66"/>
      <c r="AD921" s="66"/>
      <c r="AE921" s="66"/>
      <c r="AF921" s="66"/>
      <c r="AG921" s="66"/>
      <c r="AH921" s="66"/>
      <c r="AI921" s="66"/>
    </row>
    <row r="922" spans="1:35" ht="14.25" customHeight="1" x14ac:dyDescent="0.3">
      <c r="A922" s="61"/>
      <c r="B922" s="94"/>
      <c r="C922" s="92"/>
      <c r="D922" s="66"/>
      <c r="E922" s="93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  <c r="AA922" s="66"/>
      <c r="AB922" s="66"/>
      <c r="AC922" s="66"/>
      <c r="AD922" s="66"/>
      <c r="AE922" s="66"/>
      <c r="AF922" s="66"/>
      <c r="AG922" s="66"/>
      <c r="AH922" s="66"/>
      <c r="AI922" s="66"/>
    </row>
    <row r="923" spans="1:35" ht="14.25" customHeight="1" x14ac:dyDescent="0.3">
      <c r="A923" s="61"/>
      <c r="B923" s="94"/>
      <c r="C923" s="92"/>
      <c r="D923" s="66"/>
      <c r="E923" s="93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  <c r="AA923" s="66"/>
      <c r="AB923" s="66"/>
      <c r="AC923" s="66"/>
      <c r="AD923" s="66"/>
      <c r="AE923" s="66"/>
      <c r="AF923" s="66"/>
      <c r="AG923" s="66"/>
      <c r="AH923" s="66"/>
      <c r="AI923" s="66"/>
    </row>
    <row r="924" spans="1:35" ht="14.25" customHeight="1" x14ac:dyDescent="0.3">
      <c r="A924" s="61"/>
      <c r="B924" s="94"/>
      <c r="C924" s="92"/>
      <c r="D924" s="66"/>
      <c r="E924" s="93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  <c r="AA924" s="66"/>
      <c r="AB924" s="66"/>
      <c r="AC924" s="66"/>
      <c r="AD924" s="66"/>
      <c r="AE924" s="66"/>
      <c r="AF924" s="66"/>
      <c r="AG924" s="66"/>
      <c r="AH924" s="66"/>
      <c r="AI924" s="66"/>
    </row>
    <row r="925" spans="1:35" ht="14.25" customHeight="1" x14ac:dyDescent="0.3">
      <c r="A925" s="61"/>
      <c r="B925" s="94"/>
      <c r="C925" s="92"/>
      <c r="D925" s="66"/>
      <c r="E925" s="93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  <c r="AA925" s="66"/>
      <c r="AB925" s="66"/>
      <c r="AC925" s="66"/>
      <c r="AD925" s="66"/>
      <c r="AE925" s="66"/>
      <c r="AF925" s="66"/>
      <c r="AG925" s="66"/>
      <c r="AH925" s="66"/>
      <c r="AI925" s="66"/>
    </row>
    <row r="926" spans="1:35" ht="14.25" customHeight="1" x14ac:dyDescent="0.3">
      <c r="A926" s="61"/>
      <c r="B926" s="94"/>
      <c r="C926" s="92"/>
      <c r="D926" s="66"/>
      <c r="E926" s="93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  <c r="AF926" s="66"/>
      <c r="AG926" s="66"/>
      <c r="AH926" s="66"/>
      <c r="AI926" s="66"/>
    </row>
    <row r="927" spans="1:35" ht="14.25" customHeight="1" x14ac:dyDescent="0.3">
      <c r="A927" s="61"/>
      <c r="B927" s="94"/>
      <c r="C927" s="92"/>
      <c r="D927" s="66"/>
      <c r="E927" s="93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  <c r="AA927" s="66"/>
      <c r="AB927" s="66"/>
      <c r="AC927" s="66"/>
      <c r="AD927" s="66"/>
      <c r="AE927" s="66"/>
      <c r="AF927" s="66"/>
      <c r="AG927" s="66"/>
      <c r="AH927" s="66"/>
      <c r="AI927" s="66"/>
    </row>
    <row r="928" spans="1:35" ht="14.25" customHeight="1" x14ac:dyDescent="0.3">
      <c r="A928" s="61"/>
      <c r="B928" s="94"/>
      <c r="C928" s="92"/>
      <c r="D928" s="66"/>
      <c r="E928" s="93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  <c r="AF928" s="66"/>
      <c r="AG928" s="66"/>
      <c r="AH928" s="66"/>
      <c r="AI928" s="66"/>
    </row>
    <row r="929" spans="1:35" ht="14.25" customHeight="1" x14ac:dyDescent="0.3">
      <c r="A929" s="61"/>
      <c r="B929" s="94"/>
      <c r="C929" s="92"/>
      <c r="D929" s="66"/>
      <c r="E929" s="93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  <c r="AA929" s="66"/>
      <c r="AB929" s="66"/>
      <c r="AC929" s="66"/>
      <c r="AD929" s="66"/>
      <c r="AE929" s="66"/>
      <c r="AF929" s="66"/>
      <c r="AG929" s="66"/>
      <c r="AH929" s="66"/>
      <c r="AI929" s="66"/>
    </row>
    <row r="930" spans="1:35" ht="14.25" customHeight="1" x14ac:dyDescent="0.3">
      <c r="A930" s="61"/>
      <c r="B930" s="94"/>
      <c r="C930" s="92"/>
      <c r="D930" s="66"/>
      <c r="E930" s="93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  <c r="AF930" s="66"/>
      <c r="AG930" s="66"/>
      <c r="AH930" s="66"/>
      <c r="AI930" s="66"/>
    </row>
    <row r="931" spans="1:35" ht="14.25" customHeight="1" x14ac:dyDescent="0.3">
      <c r="A931" s="61"/>
      <c r="B931" s="94"/>
      <c r="C931" s="92"/>
      <c r="D931" s="66"/>
      <c r="E931" s="93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  <c r="AF931" s="66"/>
      <c r="AG931" s="66"/>
      <c r="AH931" s="66"/>
      <c r="AI931" s="66"/>
    </row>
    <row r="932" spans="1:35" ht="14.25" customHeight="1" x14ac:dyDescent="0.3">
      <c r="A932" s="61"/>
      <c r="B932" s="94"/>
      <c r="C932" s="92"/>
      <c r="D932" s="66"/>
      <c r="E932" s="93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  <c r="AF932" s="66"/>
      <c r="AG932" s="66"/>
      <c r="AH932" s="66"/>
      <c r="AI932" s="66"/>
    </row>
    <row r="933" spans="1:35" ht="14.25" customHeight="1" x14ac:dyDescent="0.3">
      <c r="A933" s="61"/>
      <c r="B933" s="94"/>
      <c r="C933" s="92"/>
      <c r="D933" s="66"/>
      <c r="E933" s="93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  <c r="AF933" s="66"/>
      <c r="AG933" s="66"/>
      <c r="AH933" s="66"/>
      <c r="AI933" s="66"/>
    </row>
    <row r="934" spans="1:35" ht="14.25" customHeight="1" x14ac:dyDescent="0.3">
      <c r="A934" s="61"/>
      <c r="B934" s="94"/>
      <c r="C934" s="92"/>
      <c r="D934" s="66"/>
      <c r="E934" s="93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  <c r="AA934" s="66"/>
      <c r="AB934" s="66"/>
      <c r="AC934" s="66"/>
      <c r="AD934" s="66"/>
      <c r="AE934" s="66"/>
      <c r="AF934" s="66"/>
      <c r="AG934" s="66"/>
      <c r="AH934" s="66"/>
      <c r="AI934" s="66"/>
    </row>
    <row r="935" spans="1:35" ht="14.25" customHeight="1" x14ac:dyDescent="0.3">
      <c r="A935" s="61"/>
      <c r="B935" s="94"/>
      <c r="C935" s="92"/>
      <c r="D935" s="66"/>
      <c r="E935" s="93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  <c r="AA935" s="66"/>
      <c r="AB935" s="66"/>
      <c r="AC935" s="66"/>
      <c r="AD935" s="66"/>
      <c r="AE935" s="66"/>
      <c r="AF935" s="66"/>
      <c r="AG935" s="66"/>
      <c r="AH935" s="66"/>
      <c r="AI935" s="66"/>
    </row>
    <row r="936" spans="1:35" ht="14.25" customHeight="1" x14ac:dyDescent="0.3">
      <c r="A936" s="61"/>
      <c r="B936" s="94"/>
      <c r="C936" s="92"/>
      <c r="D936" s="66"/>
      <c r="E936" s="93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  <c r="AA936" s="66"/>
      <c r="AB936" s="66"/>
      <c r="AC936" s="66"/>
      <c r="AD936" s="66"/>
      <c r="AE936" s="66"/>
      <c r="AF936" s="66"/>
      <c r="AG936" s="66"/>
      <c r="AH936" s="66"/>
      <c r="AI936" s="66"/>
    </row>
    <row r="937" spans="1:35" ht="14.25" customHeight="1" x14ac:dyDescent="0.3">
      <c r="A937" s="61"/>
      <c r="B937" s="94"/>
      <c r="C937" s="92"/>
      <c r="D937" s="66"/>
      <c r="E937" s="93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  <c r="AA937" s="66"/>
      <c r="AB937" s="66"/>
      <c r="AC937" s="66"/>
      <c r="AD937" s="66"/>
      <c r="AE937" s="66"/>
      <c r="AF937" s="66"/>
      <c r="AG937" s="66"/>
      <c r="AH937" s="66"/>
      <c r="AI937" s="66"/>
    </row>
    <row r="938" spans="1:35" ht="14.25" customHeight="1" x14ac:dyDescent="0.3">
      <c r="A938" s="61"/>
      <c r="B938" s="94"/>
      <c r="C938" s="92"/>
      <c r="D938" s="66"/>
      <c r="E938" s="93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  <c r="AA938" s="66"/>
      <c r="AB938" s="66"/>
      <c r="AC938" s="66"/>
      <c r="AD938" s="66"/>
      <c r="AE938" s="66"/>
      <c r="AF938" s="66"/>
      <c r="AG938" s="66"/>
      <c r="AH938" s="66"/>
      <c r="AI938" s="66"/>
    </row>
    <row r="939" spans="1:35" ht="14.25" customHeight="1" x14ac:dyDescent="0.3">
      <c r="A939" s="61"/>
      <c r="B939" s="94"/>
      <c r="C939" s="92"/>
      <c r="D939" s="66"/>
      <c r="E939" s="93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  <c r="AA939" s="66"/>
      <c r="AB939" s="66"/>
      <c r="AC939" s="66"/>
      <c r="AD939" s="66"/>
      <c r="AE939" s="66"/>
      <c r="AF939" s="66"/>
      <c r="AG939" s="66"/>
      <c r="AH939" s="66"/>
      <c r="AI939" s="66"/>
    </row>
    <row r="940" spans="1:35" ht="14.25" customHeight="1" x14ac:dyDescent="0.3">
      <c r="A940" s="61"/>
      <c r="B940" s="94"/>
      <c r="C940" s="92"/>
      <c r="D940" s="66"/>
      <c r="E940" s="93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  <c r="AA940" s="66"/>
      <c r="AB940" s="66"/>
      <c r="AC940" s="66"/>
      <c r="AD940" s="66"/>
      <c r="AE940" s="66"/>
      <c r="AF940" s="66"/>
      <c r="AG940" s="66"/>
      <c r="AH940" s="66"/>
      <c r="AI940" s="66"/>
    </row>
    <row r="941" spans="1:35" ht="14.25" customHeight="1" x14ac:dyDescent="0.3">
      <c r="A941" s="61"/>
      <c r="B941" s="94"/>
      <c r="C941" s="92"/>
      <c r="D941" s="66"/>
      <c r="E941" s="93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  <c r="AA941" s="66"/>
      <c r="AB941" s="66"/>
      <c r="AC941" s="66"/>
      <c r="AD941" s="66"/>
      <c r="AE941" s="66"/>
      <c r="AF941" s="66"/>
      <c r="AG941" s="66"/>
      <c r="AH941" s="66"/>
      <c r="AI941" s="66"/>
    </row>
    <row r="942" spans="1:35" ht="14.25" customHeight="1" x14ac:dyDescent="0.3">
      <c r="A942" s="61"/>
      <c r="B942" s="94"/>
      <c r="C942" s="92"/>
      <c r="D942" s="66"/>
      <c r="E942" s="93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  <c r="AA942" s="66"/>
      <c r="AB942" s="66"/>
      <c r="AC942" s="66"/>
      <c r="AD942" s="66"/>
      <c r="AE942" s="66"/>
      <c r="AF942" s="66"/>
      <c r="AG942" s="66"/>
      <c r="AH942" s="66"/>
      <c r="AI942" s="66"/>
    </row>
    <row r="943" spans="1:35" ht="14.25" customHeight="1" x14ac:dyDescent="0.3">
      <c r="A943" s="61"/>
      <c r="B943" s="94"/>
      <c r="C943" s="92"/>
      <c r="D943" s="66"/>
      <c r="E943" s="93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  <c r="AA943" s="66"/>
      <c r="AB943" s="66"/>
      <c r="AC943" s="66"/>
      <c r="AD943" s="66"/>
      <c r="AE943" s="66"/>
      <c r="AF943" s="66"/>
      <c r="AG943" s="66"/>
      <c r="AH943" s="66"/>
      <c r="AI943" s="66"/>
    </row>
    <row r="944" spans="1:35" ht="14.25" customHeight="1" x14ac:dyDescent="0.3">
      <c r="A944" s="61"/>
      <c r="B944" s="94"/>
      <c r="C944" s="92"/>
      <c r="D944" s="66"/>
      <c r="E944" s="93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  <c r="AA944" s="66"/>
      <c r="AB944" s="66"/>
      <c r="AC944" s="66"/>
      <c r="AD944" s="66"/>
      <c r="AE944" s="66"/>
      <c r="AF944" s="66"/>
      <c r="AG944" s="66"/>
      <c r="AH944" s="66"/>
      <c r="AI944" s="66"/>
    </row>
    <row r="945" spans="1:35" ht="14.25" customHeight="1" x14ac:dyDescent="0.3">
      <c r="A945" s="61"/>
      <c r="B945" s="94"/>
      <c r="C945" s="92"/>
      <c r="D945" s="66"/>
      <c r="E945" s="93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  <c r="AA945" s="66"/>
      <c r="AB945" s="66"/>
      <c r="AC945" s="66"/>
      <c r="AD945" s="66"/>
      <c r="AE945" s="66"/>
      <c r="AF945" s="66"/>
      <c r="AG945" s="66"/>
      <c r="AH945" s="66"/>
      <c r="AI945" s="66"/>
    </row>
    <row r="946" spans="1:35" ht="14.25" customHeight="1" x14ac:dyDescent="0.3">
      <c r="A946" s="61"/>
      <c r="B946" s="94"/>
      <c r="C946" s="92"/>
      <c r="D946" s="66"/>
      <c r="E946" s="93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  <c r="AA946" s="66"/>
      <c r="AB946" s="66"/>
      <c r="AC946" s="66"/>
      <c r="AD946" s="66"/>
      <c r="AE946" s="66"/>
      <c r="AF946" s="66"/>
      <c r="AG946" s="66"/>
      <c r="AH946" s="66"/>
      <c r="AI946" s="66"/>
    </row>
    <row r="947" spans="1:35" ht="14.25" customHeight="1" x14ac:dyDescent="0.3">
      <c r="A947" s="61"/>
      <c r="B947" s="94"/>
      <c r="C947" s="92"/>
      <c r="D947" s="66"/>
      <c r="E947" s="93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  <c r="AA947" s="66"/>
      <c r="AB947" s="66"/>
      <c r="AC947" s="66"/>
      <c r="AD947" s="66"/>
      <c r="AE947" s="66"/>
      <c r="AF947" s="66"/>
      <c r="AG947" s="66"/>
      <c r="AH947" s="66"/>
      <c r="AI947" s="66"/>
    </row>
    <row r="948" spans="1:35" ht="14.25" customHeight="1" x14ac:dyDescent="0.3">
      <c r="A948" s="61"/>
      <c r="B948" s="94"/>
      <c r="C948" s="92"/>
      <c r="D948" s="66"/>
      <c r="E948" s="93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  <c r="AA948" s="66"/>
      <c r="AB948" s="66"/>
      <c r="AC948" s="66"/>
      <c r="AD948" s="66"/>
      <c r="AE948" s="66"/>
      <c r="AF948" s="66"/>
      <c r="AG948" s="66"/>
      <c r="AH948" s="66"/>
      <c r="AI948" s="66"/>
    </row>
    <row r="949" spans="1:35" ht="14.25" customHeight="1" x14ac:dyDescent="0.3">
      <c r="A949" s="61"/>
      <c r="B949" s="94"/>
      <c r="C949" s="92"/>
      <c r="D949" s="66"/>
      <c r="E949" s="93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  <c r="AA949" s="66"/>
      <c r="AB949" s="66"/>
      <c r="AC949" s="66"/>
      <c r="AD949" s="66"/>
      <c r="AE949" s="66"/>
      <c r="AF949" s="66"/>
      <c r="AG949" s="66"/>
      <c r="AH949" s="66"/>
      <c r="AI949" s="66"/>
    </row>
    <row r="950" spans="1:35" ht="14.25" customHeight="1" x14ac:dyDescent="0.3">
      <c r="A950" s="61"/>
      <c r="B950" s="94"/>
      <c r="C950" s="92"/>
      <c r="D950" s="66"/>
      <c r="E950" s="93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  <c r="AA950" s="66"/>
      <c r="AB950" s="66"/>
      <c r="AC950" s="66"/>
      <c r="AD950" s="66"/>
      <c r="AE950" s="66"/>
      <c r="AF950" s="66"/>
      <c r="AG950" s="66"/>
      <c r="AH950" s="66"/>
      <c r="AI950" s="66"/>
    </row>
    <row r="951" spans="1:35" ht="14.25" customHeight="1" x14ac:dyDescent="0.3">
      <c r="A951" s="61"/>
      <c r="B951" s="94"/>
      <c r="C951" s="92"/>
      <c r="D951" s="66"/>
      <c r="E951" s="93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  <c r="AA951" s="66"/>
      <c r="AB951" s="66"/>
      <c r="AC951" s="66"/>
      <c r="AD951" s="66"/>
      <c r="AE951" s="66"/>
      <c r="AF951" s="66"/>
      <c r="AG951" s="66"/>
      <c r="AH951" s="66"/>
      <c r="AI951" s="66"/>
    </row>
    <row r="952" spans="1:35" ht="14.25" customHeight="1" x14ac:dyDescent="0.3">
      <c r="A952" s="61"/>
      <c r="B952" s="94"/>
      <c r="C952" s="92"/>
      <c r="D952" s="66"/>
      <c r="E952" s="93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  <c r="AA952" s="66"/>
      <c r="AB952" s="66"/>
      <c r="AC952" s="66"/>
      <c r="AD952" s="66"/>
      <c r="AE952" s="66"/>
      <c r="AF952" s="66"/>
      <c r="AG952" s="66"/>
      <c r="AH952" s="66"/>
      <c r="AI952" s="66"/>
    </row>
    <row r="953" spans="1:35" ht="14.25" customHeight="1" x14ac:dyDescent="0.3">
      <c r="A953" s="61"/>
      <c r="B953" s="94"/>
      <c r="C953" s="92"/>
      <c r="D953" s="66"/>
      <c r="E953" s="93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  <c r="AA953" s="66"/>
      <c r="AB953" s="66"/>
      <c r="AC953" s="66"/>
      <c r="AD953" s="66"/>
      <c r="AE953" s="66"/>
      <c r="AF953" s="66"/>
      <c r="AG953" s="66"/>
      <c r="AH953" s="66"/>
      <c r="AI953" s="66"/>
    </row>
    <row r="954" spans="1:35" ht="14.25" customHeight="1" x14ac:dyDescent="0.3">
      <c r="A954" s="61"/>
      <c r="B954" s="94"/>
      <c r="C954" s="92"/>
      <c r="D954" s="66"/>
      <c r="E954" s="93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  <c r="AA954" s="66"/>
      <c r="AB954" s="66"/>
      <c r="AC954" s="66"/>
      <c r="AD954" s="66"/>
      <c r="AE954" s="66"/>
      <c r="AF954" s="66"/>
      <c r="AG954" s="66"/>
      <c r="AH954" s="66"/>
      <c r="AI954" s="66"/>
    </row>
    <row r="955" spans="1:35" ht="14.25" customHeight="1" x14ac:dyDescent="0.3">
      <c r="A955" s="61"/>
      <c r="B955" s="94"/>
      <c r="C955" s="92"/>
      <c r="D955" s="66"/>
      <c r="E955" s="93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  <c r="AA955" s="66"/>
      <c r="AB955" s="66"/>
      <c r="AC955" s="66"/>
      <c r="AD955" s="66"/>
      <c r="AE955" s="66"/>
      <c r="AF955" s="66"/>
      <c r="AG955" s="66"/>
      <c r="AH955" s="66"/>
      <c r="AI955" s="66"/>
    </row>
    <row r="956" spans="1:35" ht="14.25" customHeight="1" x14ac:dyDescent="0.3">
      <c r="A956" s="61"/>
      <c r="B956" s="94"/>
      <c r="C956" s="92"/>
      <c r="D956" s="66"/>
      <c r="E956" s="93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  <c r="AA956" s="66"/>
      <c r="AB956" s="66"/>
      <c r="AC956" s="66"/>
      <c r="AD956" s="66"/>
      <c r="AE956" s="66"/>
      <c r="AF956" s="66"/>
      <c r="AG956" s="66"/>
      <c r="AH956" s="66"/>
      <c r="AI956" s="66"/>
    </row>
    <row r="957" spans="1:35" ht="14.25" customHeight="1" x14ac:dyDescent="0.3">
      <c r="A957" s="61"/>
      <c r="B957" s="94"/>
      <c r="C957" s="92"/>
      <c r="D957" s="66"/>
      <c r="E957" s="93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  <c r="AA957" s="66"/>
      <c r="AB957" s="66"/>
      <c r="AC957" s="66"/>
      <c r="AD957" s="66"/>
      <c r="AE957" s="66"/>
      <c r="AF957" s="66"/>
      <c r="AG957" s="66"/>
      <c r="AH957" s="66"/>
      <c r="AI957" s="66"/>
    </row>
    <row r="958" spans="1:35" ht="14.25" customHeight="1" x14ac:dyDescent="0.3">
      <c r="A958" s="61"/>
      <c r="B958" s="94"/>
      <c r="C958" s="92"/>
      <c r="D958" s="66"/>
      <c r="E958" s="93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  <c r="AA958" s="66"/>
      <c r="AB958" s="66"/>
      <c r="AC958" s="66"/>
      <c r="AD958" s="66"/>
      <c r="AE958" s="66"/>
      <c r="AF958" s="66"/>
      <c r="AG958" s="66"/>
      <c r="AH958" s="66"/>
      <c r="AI958" s="66"/>
    </row>
    <row r="959" spans="1:35" ht="14.25" customHeight="1" x14ac:dyDescent="0.3">
      <c r="A959" s="61"/>
      <c r="B959" s="94"/>
      <c r="C959" s="92"/>
      <c r="D959" s="66"/>
      <c r="E959" s="93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  <c r="AA959" s="66"/>
      <c r="AB959" s="66"/>
      <c r="AC959" s="66"/>
      <c r="AD959" s="66"/>
      <c r="AE959" s="66"/>
      <c r="AF959" s="66"/>
      <c r="AG959" s="66"/>
      <c r="AH959" s="66"/>
      <c r="AI959" s="66"/>
    </row>
    <row r="960" spans="1:35" ht="14.25" customHeight="1" x14ac:dyDescent="0.3">
      <c r="A960" s="61"/>
      <c r="B960" s="94"/>
      <c r="C960" s="92"/>
      <c r="D960" s="66"/>
      <c r="E960" s="93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  <c r="AA960" s="66"/>
      <c r="AB960" s="66"/>
      <c r="AC960" s="66"/>
      <c r="AD960" s="66"/>
      <c r="AE960" s="66"/>
      <c r="AF960" s="66"/>
      <c r="AG960" s="66"/>
      <c r="AH960" s="66"/>
      <c r="AI960" s="66"/>
    </row>
    <row r="961" spans="1:35" ht="14.25" customHeight="1" x14ac:dyDescent="0.3">
      <c r="A961" s="61"/>
      <c r="B961" s="94"/>
      <c r="C961" s="92"/>
      <c r="D961" s="66"/>
      <c r="E961" s="93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  <c r="AA961" s="66"/>
      <c r="AB961" s="66"/>
      <c r="AC961" s="66"/>
      <c r="AD961" s="66"/>
      <c r="AE961" s="66"/>
      <c r="AF961" s="66"/>
      <c r="AG961" s="66"/>
      <c r="AH961" s="66"/>
      <c r="AI961" s="66"/>
    </row>
    <row r="962" spans="1:35" ht="14.25" customHeight="1" x14ac:dyDescent="0.3">
      <c r="A962" s="61"/>
      <c r="B962" s="94"/>
      <c r="C962" s="92"/>
      <c r="D962" s="66"/>
      <c r="E962" s="93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  <c r="AA962" s="66"/>
      <c r="AB962" s="66"/>
      <c r="AC962" s="66"/>
      <c r="AD962" s="66"/>
      <c r="AE962" s="66"/>
      <c r="AF962" s="66"/>
      <c r="AG962" s="66"/>
      <c r="AH962" s="66"/>
      <c r="AI962" s="66"/>
    </row>
    <row r="963" spans="1:35" ht="14.25" customHeight="1" x14ac:dyDescent="0.3">
      <c r="A963" s="61"/>
      <c r="B963" s="94"/>
      <c r="C963" s="92"/>
      <c r="D963" s="66"/>
      <c r="E963" s="93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  <c r="AA963" s="66"/>
      <c r="AB963" s="66"/>
      <c r="AC963" s="66"/>
      <c r="AD963" s="66"/>
      <c r="AE963" s="66"/>
      <c r="AF963" s="66"/>
      <c r="AG963" s="66"/>
      <c r="AH963" s="66"/>
      <c r="AI963" s="66"/>
    </row>
    <row r="964" spans="1:35" ht="14.25" customHeight="1" x14ac:dyDescent="0.3">
      <c r="A964" s="61"/>
      <c r="B964" s="94"/>
      <c r="C964" s="92"/>
      <c r="D964" s="66"/>
      <c r="E964" s="93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  <c r="AA964" s="66"/>
      <c r="AB964" s="66"/>
      <c r="AC964" s="66"/>
      <c r="AD964" s="66"/>
      <c r="AE964" s="66"/>
      <c r="AF964" s="66"/>
      <c r="AG964" s="66"/>
      <c r="AH964" s="66"/>
      <c r="AI964" s="66"/>
    </row>
    <row r="965" spans="1:35" ht="14.25" customHeight="1" x14ac:dyDescent="0.3">
      <c r="A965" s="61"/>
      <c r="B965" s="94"/>
      <c r="C965" s="92"/>
      <c r="D965" s="66"/>
      <c r="E965" s="93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  <c r="AA965" s="66"/>
      <c r="AB965" s="66"/>
      <c r="AC965" s="66"/>
      <c r="AD965" s="66"/>
      <c r="AE965" s="66"/>
      <c r="AF965" s="66"/>
      <c r="AG965" s="66"/>
      <c r="AH965" s="66"/>
      <c r="AI965" s="66"/>
    </row>
    <row r="966" spans="1:35" ht="14.25" customHeight="1" x14ac:dyDescent="0.3">
      <c r="A966" s="61"/>
      <c r="B966" s="94"/>
      <c r="C966" s="92"/>
      <c r="D966" s="66"/>
      <c r="E966" s="93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  <c r="AA966" s="66"/>
      <c r="AB966" s="66"/>
      <c r="AC966" s="66"/>
      <c r="AD966" s="66"/>
      <c r="AE966" s="66"/>
      <c r="AF966" s="66"/>
      <c r="AG966" s="66"/>
      <c r="AH966" s="66"/>
      <c r="AI966" s="66"/>
    </row>
    <row r="967" spans="1:35" ht="14.25" customHeight="1" x14ac:dyDescent="0.3">
      <c r="A967" s="61"/>
      <c r="B967" s="94"/>
      <c r="C967" s="92"/>
      <c r="D967" s="66"/>
      <c r="E967" s="93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  <c r="AA967" s="66"/>
      <c r="AB967" s="66"/>
      <c r="AC967" s="66"/>
      <c r="AD967" s="66"/>
      <c r="AE967" s="66"/>
      <c r="AF967" s="66"/>
      <c r="AG967" s="66"/>
      <c r="AH967" s="66"/>
      <c r="AI967" s="66"/>
    </row>
    <row r="968" spans="1:35" ht="14.25" customHeight="1" x14ac:dyDescent="0.3">
      <c r="A968" s="61"/>
      <c r="B968" s="94"/>
      <c r="C968" s="92"/>
      <c r="D968" s="66"/>
      <c r="E968" s="93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  <c r="AA968" s="66"/>
      <c r="AB968" s="66"/>
      <c r="AC968" s="66"/>
      <c r="AD968" s="66"/>
      <c r="AE968" s="66"/>
      <c r="AF968" s="66"/>
      <c r="AG968" s="66"/>
      <c r="AH968" s="66"/>
      <c r="AI968" s="66"/>
    </row>
    <row r="969" spans="1:35" ht="14.25" customHeight="1" x14ac:dyDescent="0.3">
      <c r="A969" s="61"/>
      <c r="B969" s="94"/>
      <c r="C969" s="92"/>
      <c r="D969" s="66"/>
      <c r="E969" s="93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  <c r="AA969" s="66"/>
      <c r="AB969" s="66"/>
      <c r="AC969" s="66"/>
      <c r="AD969" s="66"/>
      <c r="AE969" s="66"/>
      <c r="AF969" s="66"/>
      <c r="AG969" s="66"/>
      <c r="AH969" s="66"/>
      <c r="AI969" s="66"/>
    </row>
    <row r="970" spans="1:35" ht="14.25" customHeight="1" x14ac:dyDescent="0.3">
      <c r="A970" s="61"/>
      <c r="B970" s="94"/>
      <c r="C970" s="92"/>
      <c r="D970" s="66"/>
      <c r="E970" s="93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  <c r="AA970" s="66"/>
      <c r="AB970" s="66"/>
      <c r="AC970" s="66"/>
      <c r="AD970" s="66"/>
      <c r="AE970" s="66"/>
      <c r="AF970" s="66"/>
      <c r="AG970" s="66"/>
      <c r="AH970" s="66"/>
      <c r="AI970" s="66"/>
    </row>
    <row r="971" spans="1:35" ht="14.25" customHeight="1" x14ac:dyDescent="0.3">
      <c r="A971" s="61"/>
      <c r="B971" s="94"/>
      <c r="C971" s="92"/>
      <c r="D971" s="66"/>
      <c r="E971" s="93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  <c r="AA971" s="66"/>
      <c r="AB971" s="66"/>
      <c r="AC971" s="66"/>
      <c r="AD971" s="66"/>
      <c r="AE971" s="66"/>
      <c r="AF971" s="66"/>
      <c r="AG971" s="66"/>
      <c r="AH971" s="66"/>
      <c r="AI971" s="66"/>
    </row>
    <row r="972" spans="1:35" ht="14.25" customHeight="1" x14ac:dyDescent="0.3">
      <c r="A972" s="61"/>
      <c r="B972" s="94"/>
      <c r="C972" s="92"/>
      <c r="D972" s="66"/>
      <c r="E972" s="93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  <c r="AA972" s="66"/>
      <c r="AB972" s="66"/>
      <c r="AC972" s="66"/>
      <c r="AD972" s="66"/>
      <c r="AE972" s="66"/>
      <c r="AF972" s="66"/>
      <c r="AG972" s="66"/>
      <c r="AH972" s="66"/>
      <c r="AI972" s="66"/>
    </row>
    <row r="973" spans="1:35" ht="14.25" customHeight="1" x14ac:dyDescent="0.3">
      <c r="A973" s="61"/>
      <c r="B973" s="94"/>
      <c r="C973" s="92"/>
      <c r="D973" s="66"/>
      <c r="E973" s="93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  <c r="AA973" s="66"/>
      <c r="AB973" s="66"/>
      <c r="AC973" s="66"/>
      <c r="AD973" s="66"/>
      <c r="AE973" s="66"/>
      <c r="AF973" s="66"/>
      <c r="AG973" s="66"/>
      <c r="AH973" s="66"/>
      <c r="AI973" s="66"/>
    </row>
    <row r="974" spans="1:35" ht="14.25" customHeight="1" x14ac:dyDescent="0.3">
      <c r="A974" s="61"/>
      <c r="B974" s="94"/>
      <c r="C974" s="92"/>
      <c r="D974" s="66"/>
      <c r="E974" s="93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  <c r="AA974" s="66"/>
      <c r="AB974" s="66"/>
      <c r="AC974" s="66"/>
      <c r="AD974" s="66"/>
      <c r="AE974" s="66"/>
      <c r="AF974" s="66"/>
      <c r="AG974" s="66"/>
      <c r="AH974" s="66"/>
      <c r="AI974" s="66"/>
    </row>
    <row r="975" spans="1:35" ht="14.25" customHeight="1" x14ac:dyDescent="0.3">
      <c r="A975" s="61"/>
      <c r="B975" s="94"/>
      <c r="C975" s="92"/>
      <c r="D975" s="66"/>
      <c r="E975" s="93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  <c r="AA975" s="66"/>
      <c r="AB975" s="66"/>
      <c r="AC975" s="66"/>
      <c r="AD975" s="66"/>
      <c r="AE975" s="66"/>
      <c r="AF975" s="66"/>
      <c r="AG975" s="66"/>
      <c r="AH975" s="66"/>
      <c r="AI975" s="66"/>
    </row>
    <row r="976" spans="1:35" ht="14.25" customHeight="1" x14ac:dyDescent="0.3">
      <c r="A976" s="61"/>
      <c r="B976" s="94"/>
      <c r="C976" s="92"/>
      <c r="D976" s="66"/>
      <c r="E976" s="93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  <c r="AA976" s="66"/>
      <c r="AB976" s="66"/>
      <c r="AC976" s="66"/>
      <c r="AD976" s="66"/>
      <c r="AE976" s="66"/>
      <c r="AF976" s="66"/>
      <c r="AG976" s="66"/>
      <c r="AH976" s="66"/>
      <c r="AI976" s="66"/>
    </row>
    <row r="977" spans="1:35" ht="14.25" customHeight="1" x14ac:dyDescent="0.3">
      <c r="A977" s="61"/>
      <c r="B977" s="94"/>
      <c r="C977" s="92"/>
      <c r="D977" s="66"/>
      <c r="E977" s="93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  <c r="AA977" s="66"/>
      <c r="AB977" s="66"/>
      <c r="AC977" s="66"/>
      <c r="AD977" s="66"/>
      <c r="AE977" s="66"/>
      <c r="AF977" s="66"/>
      <c r="AG977" s="66"/>
      <c r="AH977" s="66"/>
      <c r="AI977" s="66"/>
    </row>
    <row r="978" spans="1:35" ht="14.25" customHeight="1" x14ac:dyDescent="0.3">
      <c r="A978" s="61"/>
      <c r="B978" s="94"/>
      <c r="C978" s="92"/>
      <c r="D978" s="66"/>
      <c r="E978" s="93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  <c r="AA978" s="66"/>
      <c r="AB978" s="66"/>
      <c r="AC978" s="66"/>
      <c r="AD978" s="66"/>
      <c r="AE978" s="66"/>
      <c r="AF978" s="66"/>
      <c r="AG978" s="66"/>
      <c r="AH978" s="66"/>
      <c r="AI978" s="66"/>
    </row>
    <row r="979" spans="1:35" ht="14.25" customHeight="1" x14ac:dyDescent="0.3">
      <c r="A979" s="61"/>
      <c r="B979" s="94"/>
      <c r="C979" s="92"/>
      <c r="D979" s="66"/>
      <c r="E979" s="93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  <c r="AA979" s="66"/>
      <c r="AB979" s="66"/>
      <c r="AC979" s="66"/>
      <c r="AD979" s="66"/>
      <c r="AE979" s="66"/>
      <c r="AF979" s="66"/>
      <c r="AG979" s="66"/>
      <c r="AH979" s="66"/>
      <c r="AI979" s="66"/>
    </row>
    <row r="980" spans="1:35" ht="14.25" customHeight="1" x14ac:dyDescent="0.3">
      <c r="A980" s="61"/>
      <c r="B980" s="94"/>
      <c r="C980" s="92"/>
      <c r="D980" s="66"/>
      <c r="E980" s="93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  <c r="AA980" s="66"/>
      <c r="AB980" s="66"/>
      <c r="AC980" s="66"/>
      <c r="AD980" s="66"/>
      <c r="AE980" s="66"/>
      <c r="AF980" s="66"/>
      <c r="AG980" s="66"/>
      <c r="AH980" s="66"/>
      <c r="AI980" s="66"/>
    </row>
    <row r="981" spans="1:35" ht="14.25" customHeight="1" x14ac:dyDescent="0.3">
      <c r="A981" s="61"/>
      <c r="B981" s="94"/>
      <c r="C981" s="92"/>
      <c r="D981" s="66"/>
      <c r="E981" s="93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  <c r="AA981" s="66"/>
      <c r="AB981" s="66"/>
      <c r="AC981" s="66"/>
      <c r="AD981" s="66"/>
      <c r="AE981" s="66"/>
      <c r="AF981" s="66"/>
      <c r="AG981" s="66"/>
      <c r="AH981" s="66"/>
      <c r="AI981" s="66"/>
    </row>
    <row r="982" spans="1:35" ht="14.25" customHeight="1" x14ac:dyDescent="0.3">
      <c r="A982" s="61"/>
      <c r="B982" s="94"/>
      <c r="C982" s="92"/>
      <c r="D982" s="66"/>
      <c r="E982" s="93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  <c r="AA982" s="66"/>
      <c r="AB982" s="66"/>
      <c r="AC982" s="66"/>
      <c r="AD982" s="66"/>
      <c r="AE982" s="66"/>
      <c r="AF982" s="66"/>
      <c r="AG982" s="66"/>
      <c r="AH982" s="66"/>
      <c r="AI982" s="66"/>
    </row>
    <row r="983" spans="1:35" ht="14.25" customHeight="1" x14ac:dyDescent="0.3">
      <c r="A983" s="61"/>
      <c r="B983" s="94"/>
      <c r="C983" s="92"/>
      <c r="D983" s="66"/>
      <c r="E983" s="93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  <c r="AA983" s="66"/>
      <c r="AB983" s="66"/>
      <c r="AC983" s="66"/>
      <c r="AD983" s="66"/>
      <c r="AE983" s="66"/>
      <c r="AF983" s="66"/>
      <c r="AG983" s="66"/>
      <c r="AH983" s="66"/>
      <c r="AI983" s="66"/>
    </row>
    <row r="984" spans="1:35" ht="14.25" customHeight="1" x14ac:dyDescent="0.3">
      <c r="A984" s="61"/>
      <c r="B984" s="94"/>
      <c r="C984" s="92"/>
      <c r="D984" s="66"/>
      <c r="E984" s="93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  <c r="AA984" s="66"/>
      <c r="AB984" s="66"/>
      <c r="AC984" s="66"/>
      <c r="AD984" s="66"/>
      <c r="AE984" s="66"/>
      <c r="AF984" s="66"/>
      <c r="AG984" s="66"/>
      <c r="AH984" s="66"/>
      <c r="AI984" s="66"/>
    </row>
    <row r="985" spans="1:35" ht="14.25" customHeight="1" x14ac:dyDescent="0.3">
      <c r="A985" s="61"/>
      <c r="B985" s="94"/>
      <c r="C985" s="92"/>
      <c r="D985" s="66"/>
      <c r="E985" s="93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  <c r="AA985" s="66"/>
      <c r="AB985" s="66"/>
      <c r="AC985" s="66"/>
      <c r="AD985" s="66"/>
      <c r="AE985" s="66"/>
      <c r="AF985" s="66"/>
      <c r="AG985" s="66"/>
      <c r="AH985" s="66"/>
      <c r="AI985" s="66"/>
    </row>
    <row r="986" spans="1:35" ht="14.25" customHeight="1" x14ac:dyDescent="0.3">
      <c r="A986" s="61"/>
      <c r="B986" s="94"/>
      <c r="C986" s="92"/>
      <c r="D986" s="66"/>
      <c r="E986" s="93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  <c r="AA986" s="66"/>
      <c r="AB986" s="66"/>
      <c r="AC986" s="66"/>
      <c r="AD986" s="66"/>
      <c r="AE986" s="66"/>
      <c r="AF986" s="66"/>
      <c r="AG986" s="66"/>
      <c r="AH986" s="66"/>
      <c r="AI986" s="66"/>
    </row>
    <row r="987" spans="1:35" ht="14.25" customHeight="1" x14ac:dyDescent="0.3">
      <c r="A987" s="61"/>
      <c r="B987" s="94"/>
      <c r="C987" s="92"/>
      <c r="D987" s="66"/>
      <c r="E987" s="93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  <c r="AA987" s="66"/>
      <c r="AB987" s="66"/>
      <c r="AC987" s="66"/>
      <c r="AD987" s="66"/>
      <c r="AE987" s="66"/>
      <c r="AF987" s="66"/>
      <c r="AG987" s="66"/>
      <c r="AH987" s="66"/>
      <c r="AI987" s="66"/>
    </row>
    <row r="988" spans="1:35" ht="14.25" customHeight="1" x14ac:dyDescent="0.3">
      <c r="A988" s="61"/>
      <c r="B988" s="94"/>
      <c r="C988" s="92"/>
      <c r="D988" s="66"/>
      <c r="E988" s="93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  <c r="AA988" s="66"/>
      <c r="AB988" s="66"/>
      <c r="AC988" s="66"/>
      <c r="AD988" s="66"/>
      <c r="AE988" s="66"/>
      <c r="AF988" s="66"/>
      <c r="AG988" s="66"/>
      <c r="AH988" s="66"/>
      <c r="AI988" s="66"/>
    </row>
    <row r="989" spans="1:35" ht="14.25" customHeight="1" x14ac:dyDescent="0.3">
      <c r="A989" s="61"/>
      <c r="B989" s="94"/>
      <c r="C989" s="92"/>
      <c r="D989" s="66"/>
      <c r="E989" s="93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  <c r="AA989" s="66"/>
      <c r="AB989" s="66"/>
      <c r="AC989" s="66"/>
      <c r="AD989" s="66"/>
      <c r="AE989" s="66"/>
      <c r="AF989" s="66"/>
      <c r="AG989" s="66"/>
      <c r="AH989" s="66"/>
      <c r="AI989" s="66"/>
    </row>
    <row r="990" spans="1:35" ht="14.25" customHeight="1" x14ac:dyDescent="0.3">
      <c r="A990" s="61"/>
      <c r="B990" s="94"/>
      <c r="C990" s="92"/>
      <c r="D990" s="66"/>
      <c r="E990" s="93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  <c r="AA990" s="66"/>
      <c r="AB990" s="66"/>
      <c r="AC990" s="66"/>
      <c r="AD990" s="66"/>
      <c r="AE990" s="66"/>
      <c r="AF990" s="66"/>
      <c r="AG990" s="66"/>
      <c r="AH990" s="66"/>
      <c r="AI990" s="66"/>
    </row>
    <row r="991" spans="1:35" ht="14.25" customHeight="1" x14ac:dyDescent="0.3">
      <c r="A991" s="61"/>
      <c r="B991" s="94"/>
      <c r="C991" s="92"/>
      <c r="D991" s="66"/>
      <c r="E991" s="93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  <c r="AA991" s="66"/>
      <c r="AB991" s="66"/>
      <c r="AC991" s="66"/>
      <c r="AD991" s="66"/>
      <c r="AE991" s="66"/>
      <c r="AF991" s="66"/>
      <c r="AG991" s="66"/>
      <c r="AH991" s="66"/>
      <c r="AI991" s="66"/>
    </row>
    <row r="992" spans="1:35" ht="14.25" customHeight="1" x14ac:dyDescent="0.3">
      <c r="A992" s="61"/>
      <c r="B992" s="94"/>
      <c r="C992" s="92"/>
      <c r="D992" s="66"/>
      <c r="E992" s="93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  <c r="AA992" s="66"/>
      <c r="AB992" s="66"/>
      <c r="AC992" s="66"/>
      <c r="AD992" s="66"/>
      <c r="AE992" s="66"/>
      <c r="AF992" s="66"/>
      <c r="AG992" s="66"/>
      <c r="AH992" s="66"/>
      <c r="AI992" s="66"/>
    </row>
    <row r="993" spans="1:35" ht="14.25" customHeight="1" x14ac:dyDescent="0.3">
      <c r="A993" s="61"/>
      <c r="B993" s="94"/>
      <c r="C993" s="92"/>
      <c r="D993" s="66"/>
      <c r="E993" s="93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  <c r="AA993" s="66"/>
      <c r="AB993" s="66"/>
      <c r="AC993" s="66"/>
      <c r="AD993" s="66"/>
      <c r="AE993" s="66"/>
      <c r="AF993" s="66"/>
      <c r="AG993" s="66"/>
      <c r="AH993" s="66"/>
      <c r="AI993" s="66"/>
    </row>
    <row r="994" spans="1:35" ht="14.25" customHeight="1" x14ac:dyDescent="0.3">
      <c r="A994" s="61"/>
      <c r="B994" s="94"/>
      <c r="C994" s="92"/>
      <c r="D994" s="66"/>
      <c r="E994" s="93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  <c r="AA994" s="66"/>
      <c r="AB994" s="66"/>
      <c r="AC994" s="66"/>
      <c r="AD994" s="66"/>
      <c r="AE994" s="66"/>
      <c r="AF994" s="66"/>
      <c r="AG994" s="66"/>
      <c r="AH994" s="66"/>
      <c r="AI994" s="66"/>
    </row>
    <row r="995" spans="1:35" ht="14.25" customHeight="1" x14ac:dyDescent="0.3">
      <c r="A995" s="61"/>
      <c r="B995" s="94"/>
      <c r="C995" s="92"/>
      <c r="D995" s="66"/>
      <c r="E995" s="93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  <c r="AA995" s="66"/>
      <c r="AB995" s="66"/>
      <c r="AC995" s="66"/>
      <c r="AD995" s="66"/>
      <c r="AE995" s="66"/>
      <c r="AF995" s="66"/>
      <c r="AG995" s="66"/>
      <c r="AH995" s="66"/>
      <c r="AI995" s="66"/>
    </row>
    <row r="996" spans="1:35" ht="14.25" customHeight="1" x14ac:dyDescent="0.3">
      <c r="A996" s="61"/>
      <c r="B996" s="94"/>
      <c r="C996" s="92"/>
      <c r="D996" s="66"/>
      <c r="E996" s="93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  <c r="AA996" s="66"/>
      <c r="AB996" s="66"/>
      <c r="AC996" s="66"/>
      <c r="AD996" s="66"/>
      <c r="AE996" s="66"/>
      <c r="AF996" s="66"/>
      <c r="AG996" s="66"/>
      <c r="AH996" s="66"/>
      <c r="AI996" s="66"/>
    </row>
    <row r="997" spans="1:35" ht="14.25" customHeight="1" x14ac:dyDescent="0.3">
      <c r="A997" s="61"/>
      <c r="B997" s="94"/>
      <c r="C997" s="92"/>
      <c r="D997" s="66"/>
      <c r="E997" s="93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  <c r="AA997" s="66"/>
      <c r="AB997" s="66"/>
      <c r="AC997" s="66"/>
      <c r="AD997" s="66"/>
      <c r="AE997" s="66"/>
      <c r="AF997" s="66"/>
      <c r="AG997" s="66"/>
      <c r="AH997" s="66"/>
      <c r="AI997" s="66"/>
    </row>
    <row r="998" spans="1:35" ht="14.25" customHeight="1" x14ac:dyDescent="0.3">
      <c r="A998" s="61"/>
      <c r="B998" s="94"/>
      <c r="C998" s="92"/>
      <c r="D998" s="66"/>
      <c r="E998" s="93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  <c r="AA998" s="66"/>
      <c r="AB998" s="66"/>
      <c r="AC998" s="66"/>
      <c r="AD998" s="66"/>
      <c r="AE998" s="66"/>
      <c r="AF998" s="66"/>
      <c r="AG998" s="66"/>
      <c r="AH998" s="66"/>
      <c r="AI998" s="66"/>
    </row>
    <row r="999" spans="1:35" ht="14.25" customHeight="1" x14ac:dyDescent="0.3">
      <c r="A999" s="61"/>
      <c r="B999" s="94"/>
      <c r="C999" s="92"/>
      <c r="D999" s="66"/>
      <c r="E999" s="93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  <c r="AA999" s="66"/>
      <c r="AB999" s="66"/>
      <c r="AC999" s="66"/>
      <c r="AD999" s="66"/>
      <c r="AE999" s="66"/>
      <c r="AF999" s="66"/>
      <c r="AG999" s="66"/>
      <c r="AH999" s="66"/>
      <c r="AI999" s="66"/>
    </row>
  </sheetData>
  <sheetProtection algorithmName="SHA-512" hashValue="xv969XVgGS43VpBtKJzlG5HqwcHKBtL3qJsKs6THf+dslsx5V7yzgvzrO8n8mg8+fQTfwOBmjmdT+49PT7MA9w==" saltValue="sBsMzIgWO3qNF0cfB3kyig==" spinCount="100000" sheet="1" objects="1" scenarios="1"/>
  <mergeCells count="258">
    <mergeCell ref="AI20:AI21"/>
    <mergeCell ref="E22:F22"/>
    <mergeCell ref="AF22:AG22"/>
    <mergeCell ref="AC26:AD26"/>
    <mergeCell ref="AC27:AD27"/>
    <mergeCell ref="AC28:AD28"/>
    <mergeCell ref="N25:O25"/>
    <mergeCell ref="N26:O26"/>
    <mergeCell ref="Z26:AA26"/>
    <mergeCell ref="AF26:AG26"/>
    <mergeCell ref="T27:U27"/>
    <mergeCell ref="W27:X27"/>
    <mergeCell ref="Z27:AA27"/>
    <mergeCell ref="AF27:AG27"/>
    <mergeCell ref="E27:F27"/>
    <mergeCell ref="E28:F28"/>
    <mergeCell ref="W28:X28"/>
    <mergeCell ref="Z28:AA28"/>
    <mergeCell ref="AF28:AG28"/>
    <mergeCell ref="H26:I26"/>
    <mergeCell ref="H27:I27"/>
    <mergeCell ref="H28:I28"/>
    <mergeCell ref="K28:L28"/>
    <mergeCell ref="N28:O28"/>
    <mergeCell ref="AH13:AI13"/>
    <mergeCell ref="AH14:AI14"/>
    <mergeCell ref="A15:O15"/>
    <mergeCell ref="A16:D16"/>
    <mergeCell ref="E16:O16"/>
    <mergeCell ref="A17:D17"/>
    <mergeCell ref="E17:O17"/>
    <mergeCell ref="A18:O18"/>
    <mergeCell ref="A19:G19"/>
    <mergeCell ref="S18:AG18"/>
    <mergeCell ref="S19:Y19"/>
    <mergeCell ref="S16:X16"/>
    <mergeCell ref="Z16:AJ16"/>
    <mergeCell ref="Z17:AJ17"/>
    <mergeCell ref="A42:B43"/>
    <mergeCell ref="C42:C43"/>
    <mergeCell ref="E42:F42"/>
    <mergeCell ref="H42:I42"/>
    <mergeCell ref="H43:I43"/>
    <mergeCell ref="A10:O10"/>
    <mergeCell ref="A11:O11"/>
    <mergeCell ref="A12:O12"/>
    <mergeCell ref="A13:C13"/>
    <mergeCell ref="D13:L13"/>
    <mergeCell ref="M13:O13"/>
    <mergeCell ref="A14:C14"/>
    <mergeCell ref="D14:L14"/>
    <mergeCell ref="M14:O14"/>
    <mergeCell ref="A20:C20"/>
    <mergeCell ref="D20:R20"/>
    <mergeCell ref="E26:F26"/>
    <mergeCell ref="K26:L26"/>
    <mergeCell ref="K27:L27"/>
    <mergeCell ref="K39:L39"/>
    <mergeCell ref="K40:L40"/>
    <mergeCell ref="K42:L42"/>
    <mergeCell ref="K43:L43"/>
    <mergeCell ref="E29:F29"/>
    <mergeCell ref="H29:I29"/>
    <mergeCell ref="K29:L29"/>
    <mergeCell ref="E39:F39"/>
    <mergeCell ref="H39:I39"/>
    <mergeCell ref="E40:F40"/>
    <mergeCell ref="E41:F41"/>
    <mergeCell ref="K41:L41"/>
    <mergeCell ref="H40:I40"/>
    <mergeCell ref="H41:I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H30:I30"/>
    <mergeCell ref="H31:I31"/>
    <mergeCell ref="H32:I32"/>
    <mergeCell ref="H33:I33"/>
    <mergeCell ref="H34:I34"/>
    <mergeCell ref="H35:I35"/>
    <mergeCell ref="E23:F23"/>
    <mergeCell ref="H23:I23"/>
    <mergeCell ref="K23:L23"/>
    <mergeCell ref="H24:I24"/>
    <mergeCell ref="K24:L24"/>
    <mergeCell ref="E24:F24"/>
    <mergeCell ref="E25:F25"/>
    <mergeCell ref="H25:I25"/>
    <mergeCell ref="K25:L25"/>
    <mergeCell ref="N22:O22"/>
    <mergeCell ref="Q22:R22"/>
    <mergeCell ref="N23:O23"/>
    <mergeCell ref="Q23:R23"/>
    <mergeCell ref="Q24:R24"/>
    <mergeCell ref="Q25:R25"/>
    <mergeCell ref="Q26:R26"/>
    <mergeCell ref="H22:I22"/>
    <mergeCell ref="K22:L22"/>
    <mergeCell ref="N24:O24"/>
    <mergeCell ref="N27:O27"/>
    <mergeCell ref="N29:O29"/>
    <mergeCell ref="N39:O39"/>
    <mergeCell ref="N40:O40"/>
    <mergeCell ref="N41:O41"/>
    <mergeCell ref="N42:O42"/>
    <mergeCell ref="N43:O43"/>
    <mergeCell ref="Q27:R27"/>
    <mergeCell ref="Q29:R29"/>
    <mergeCell ref="Q39:R39"/>
    <mergeCell ref="Q40:R40"/>
    <mergeCell ref="Q41:R41"/>
    <mergeCell ref="Q42:R42"/>
    <mergeCell ref="Q43:R43"/>
    <mergeCell ref="Q28:R28"/>
    <mergeCell ref="N30:O30"/>
    <mergeCell ref="N31:O31"/>
    <mergeCell ref="N32:O32"/>
    <mergeCell ref="N33:O33"/>
    <mergeCell ref="N34:O34"/>
    <mergeCell ref="N35:O35"/>
    <mergeCell ref="N36:O36"/>
    <mergeCell ref="N37:O37"/>
    <mergeCell ref="N38:O38"/>
    <mergeCell ref="AH42:AH43"/>
    <mergeCell ref="AI42:AI43"/>
    <mergeCell ref="AF43:AG43"/>
    <mergeCell ref="Z39:AA39"/>
    <mergeCell ref="Z40:AA40"/>
    <mergeCell ref="Z41:AA41"/>
    <mergeCell ref="Z42:AA42"/>
    <mergeCell ref="Z43:AA43"/>
    <mergeCell ref="W41:X41"/>
    <mergeCell ref="W42:X42"/>
    <mergeCell ref="W43:X43"/>
    <mergeCell ref="AC41:AD41"/>
    <mergeCell ref="AC42:AD42"/>
    <mergeCell ref="AC43:AD43"/>
    <mergeCell ref="W39:X39"/>
    <mergeCell ref="AC39:AD39"/>
    <mergeCell ref="AC40:AD40"/>
    <mergeCell ref="W40:X40"/>
    <mergeCell ref="T39:U39"/>
    <mergeCell ref="T40:U40"/>
    <mergeCell ref="AF41:AG41"/>
    <mergeCell ref="AF42:AG42"/>
    <mergeCell ref="W26:X26"/>
    <mergeCell ref="W29:X29"/>
    <mergeCell ref="Z29:AA29"/>
    <mergeCell ref="AC29:AD29"/>
    <mergeCell ref="T41:U41"/>
    <mergeCell ref="T42:U42"/>
    <mergeCell ref="T32:U32"/>
    <mergeCell ref="T33:U33"/>
    <mergeCell ref="T34:U34"/>
    <mergeCell ref="T35:U35"/>
    <mergeCell ref="T36:U36"/>
    <mergeCell ref="T37:U37"/>
    <mergeCell ref="T38:U38"/>
    <mergeCell ref="W30:X30"/>
    <mergeCell ref="W31:X31"/>
    <mergeCell ref="W32:X32"/>
    <mergeCell ref="W34:X34"/>
    <mergeCell ref="W35:X35"/>
    <mergeCell ref="W36:X36"/>
    <mergeCell ref="W37:X37"/>
    <mergeCell ref="T43:U43"/>
    <mergeCell ref="T22:U22"/>
    <mergeCell ref="Z24:AA24"/>
    <mergeCell ref="Z25:AA25"/>
    <mergeCell ref="AC25:AD25"/>
    <mergeCell ref="AF25:AG25"/>
    <mergeCell ref="Z22:AA22"/>
    <mergeCell ref="AC22:AD22"/>
    <mergeCell ref="Z23:AA23"/>
    <mergeCell ref="AC23:AD23"/>
    <mergeCell ref="AF23:AG23"/>
    <mergeCell ref="AC24:AD24"/>
    <mergeCell ref="AF24:AG24"/>
    <mergeCell ref="W22:X22"/>
    <mergeCell ref="T23:U23"/>
    <mergeCell ref="W23:X23"/>
    <mergeCell ref="T24:U24"/>
    <mergeCell ref="W24:X24"/>
    <mergeCell ref="W25:X25"/>
    <mergeCell ref="AF29:AG29"/>
    <mergeCell ref="AF39:AG39"/>
    <mergeCell ref="AF40:AG40"/>
    <mergeCell ref="T30:U30"/>
    <mergeCell ref="T31:U31"/>
    <mergeCell ref="H36:I36"/>
    <mergeCell ref="H37:I37"/>
    <mergeCell ref="H38:I38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W38:X38"/>
    <mergeCell ref="Z30:AA30"/>
    <mergeCell ref="Z31:AA31"/>
    <mergeCell ref="Z32:AA32"/>
    <mergeCell ref="Z33:AA33"/>
    <mergeCell ref="Z34:AA34"/>
    <mergeCell ref="Z35:AA35"/>
    <mergeCell ref="Z36:AA36"/>
    <mergeCell ref="Z37:AA37"/>
    <mergeCell ref="Z38:AA38"/>
    <mergeCell ref="AF34:AG34"/>
    <mergeCell ref="AF35:AG35"/>
    <mergeCell ref="AF36:AG36"/>
    <mergeCell ref="AF37:AG37"/>
    <mergeCell ref="AF38:AG38"/>
    <mergeCell ref="AC30:AD30"/>
    <mergeCell ref="AC31:AD31"/>
    <mergeCell ref="AC32:AD32"/>
    <mergeCell ref="AC33:AD33"/>
    <mergeCell ref="AC34:AD34"/>
    <mergeCell ref="AC35:AD35"/>
    <mergeCell ref="AC36:AD36"/>
    <mergeCell ref="AC37:AD37"/>
    <mergeCell ref="AC38:AD38"/>
    <mergeCell ref="S12:AG12"/>
    <mergeCell ref="S15:AG15"/>
    <mergeCell ref="S10:AG10"/>
    <mergeCell ref="S11:AG11"/>
    <mergeCell ref="AE13:AG13"/>
    <mergeCell ref="AF30:AG30"/>
    <mergeCell ref="AF31:AG31"/>
    <mergeCell ref="AF32:AG32"/>
    <mergeCell ref="AF33:AG33"/>
    <mergeCell ref="W33:X33"/>
    <mergeCell ref="T28:U28"/>
    <mergeCell ref="T25:U25"/>
    <mergeCell ref="T26:U26"/>
    <mergeCell ref="T29:U29"/>
    <mergeCell ref="X14:AG14"/>
    <mergeCell ref="S13:W13"/>
    <mergeCell ref="S14:W14"/>
    <mergeCell ref="S20:AG20"/>
  </mergeCells>
  <printOptions horizontalCentered="1"/>
  <pageMargins left="0.39370078740157483" right="0.70866141732283472" top="0.39370078740157483" bottom="0.39370078740157483" header="0" footer="0"/>
  <pageSetup paperSize="9" scale="3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4705-F408-44D7-8797-D0C629F3AA79}">
  <dimension ref="A1:Z1190"/>
  <sheetViews>
    <sheetView showGridLines="0" view="pageBreakPreview" zoomScaleNormal="100" zoomScaleSheetLayoutView="100" workbookViewId="0">
      <selection activeCell="L25" sqref="L25"/>
    </sheetView>
  </sheetViews>
  <sheetFormatPr defaultColWidth="14.44140625" defaultRowHeight="15" customHeight="1" x14ac:dyDescent="0.3"/>
  <cols>
    <col min="1" max="1" width="6.88671875" customWidth="1"/>
    <col min="2" max="2" width="8.77734375" bestFit="1" customWidth="1"/>
    <col min="3" max="3" width="24.109375" style="185" customWidth="1"/>
    <col min="4" max="4" width="6" bestFit="1" customWidth="1"/>
    <col min="5" max="5" width="5.109375" customWidth="1"/>
    <col min="6" max="6" width="9.88671875" customWidth="1"/>
    <col min="7" max="7" width="8.6640625" customWidth="1"/>
    <col min="8" max="8" width="8.88671875" bestFit="1" customWidth="1"/>
    <col min="9" max="9" width="7.5546875" bestFit="1" customWidth="1"/>
    <col min="10" max="10" width="9.6640625" customWidth="1"/>
    <col min="11" max="11" width="6" style="117" bestFit="1" customWidth="1"/>
    <col min="12" max="12" width="16.21875" style="117" customWidth="1"/>
    <col min="13" max="13" width="9.6640625" style="117" bestFit="1" customWidth="1"/>
    <col min="14" max="14" width="11.5546875" style="117" customWidth="1"/>
    <col min="15" max="15" width="20.109375" style="117" bestFit="1" customWidth="1"/>
    <col min="16" max="16" width="8.6640625" customWidth="1"/>
    <col min="17" max="17" width="8.77734375" bestFit="1" customWidth="1"/>
    <col min="18" max="18" width="9" bestFit="1" customWidth="1"/>
    <col min="19" max="19" width="71.109375" customWidth="1"/>
    <col min="20" max="20" width="6" bestFit="1" customWidth="1"/>
    <col min="21" max="21" width="9" style="159" bestFit="1" customWidth="1"/>
    <col min="22" max="22" width="14.33203125" style="96" bestFit="1" customWidth="1"/>
    <col min="23" max="23" width="14.44140625" style="96" bestFit="1" customWidth="1"/>
    <col min="24" max="24" width="14.109375" style="96" bestFit="1" customWidth="1"/>
    <col min="25" max="26" width="8.6640625" customWidth="1"/>
  </cols>
  <sheetData>
    <row r="1" spans="1:26" ht="14.25" customHeight="1" x14ac:dyDescent="0.3">
      <c r="A1" s="1"/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1:26" ht="14.25" customHeight="1" x14ac:dyDescent="0.3">
      <c r="A2" s="1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</row>
    <row r="3" spans="1:26" ht="14.25" customHeight="1" x14ac:dyDescent="0.3">
      <c r="A3" s="1"/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</row>
    <row r="4" spans="1:26" ht="14.25" customHeight="1" x14ac:dyDescent="0.3">
      <c r="A4" s="1"/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</row>
    <row r="5" spans="1:26" ht="29.25" customHeight="1" x14ac:dyDescent="0.3">
      <c r="A5" s="1"/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  <c r="M5" s="363"/>
      <c r="N5" s="363"/>
      <c r="O5" s="363"/>
    </row>
    <row r="6" spans="1:26" ht="14.25" customHeight="1" x14ac:dyDescent="0.3">
      <c r="A6" s="1"/>
      <c r="B6" s="364"/>
      <c r="C6" s="364"/>
      <c r="D6" s="364"/>
      <c r="E6" s="364"/>
      <c r="F6" s="364"/>
      <c r="G6" s="364"/>
      <c r="H6" s="364"/>
      <c r="I6" s="364"/>
      <c r="J6" s="364"/>
      <c r="K6" s="364"/>
      <c r="L6" s="364"/>
      <c r="M6" s="364"/>
      <c r="N6" s="364"/>
      <c r="O6" s="364"/>
    </row>
    <row r="7" spans="1:26" ht="14.25" customHeight="1" x14ac:dyDescent="0.3">
      <c r="A7" s="2"/>
      <c r="B7" s="365" t="s">
        <v>0</v>
      </c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1:26" ht="14.25" customHeight="1" x14ac:dyDescent="0.3">
      <c r="A8" s="1"/>
      <c r="B8" s="368" t="s">
        <v>1</v>
      </c>
      <c r="C8" s="344"/>
      <c r="D8" s="344"/>
      <c r="E8" s="344"/>
      <c r="F8" s="344"/>
      <c r="G8" s="344"/>
      <c r="H8" s="344"/>
      <c r="I8" s="344"/>
      <c r="J8" s="344"/>
      <c r="K8" s="344"/>
      <c r="L8" s="344"/>
      <c r="M8" s="344"/>
      <c r="N8" s="344"/>
      <c r="O8" s="369"/>
    </row>
    <row r="9" spans="1:26" ht="14.25" customHeight="1" x14ac:dyDescent="0.3">
      <c r="A9" s="1"/>
      <c r="B9" s="344"/>
      <c r="C9" s="344"/>
      <c r="D9" s="344"/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4"/>
      <c r="S9" s="330"/>
      <c r="T9" s="330"/>
      <c r="U9" s="331"/>
      <c r="V9" s="331"/>
      <c r="W9" s="99"/>
    </row>
    <row r="10" spans="1:26" ht="14.25" customHeight="1" x14ac:dyDescent="0.3">
      <c r="A10" s="4"/>
      <c r="B10" s="332" t="s">
        <v>2</v>
      </c>
      <c r="C10" s="333"/>
      <c r="D10" s="333"/>
      <c r="E10" s="334"/>
      <c r="F10" s="335" t="s">
        <v>3</v>
      </c>
      <c r="G10" s="336"/>
      <c r="H10" s="336"/>
      <c r="I10" s="336"/>
      <c r="J10" s="336"/>
      <c r="K10" s="336"/>
      <c r="L10" s="336"/>
      <c r="M10" s="337"/>
      <c r="N10" s="338"/>
      <c r="O10" s="339"/>
      <c r="P10" s="5"/>
      <c r="Q10" s="5"/>
      <c r="R10" s="5"/>
      <c r="S10" s="6"/>
      <c r="T10" s="6"/>
      <c r="U10" s="160"/>
      <c r="V10" s="97"/>
      <c r="W10" s="97"/>
      <c r="X10" s="104"/>
      <c r="Y10" s="5"/>
      <c r="Z10" s="5"/>
    </row>
    <row r="11" spans="1:26" ht="14.4" customHeight="1" x14ac:dyDescent="0.3">
      <c r="A11" s="7"/>
      <c r="B11" s="374" t="s">
        <v>5</v>
      </c>
      <c r="C11" s="375"/>
      <c r="D11" s="375"/>
      <c r="E11" s="376"/>
      <c r="F11" s="374" t="s">
        <v>6</v>
      </c>
      <c r="G11" s="375"/>
      <c r="H11" s="375"/>
      <c r="I11" s="375"/>
      <c r="J11" s="375"/>
      <c r="K11" s="375"/>
      <c r="L11" s="375"/>
      <c r="M11" s="376"/>
      <c r="N11" s="380"/>
      <c r="O11" s="381"/>
      <c r="P11" s="8"/>
      <c r="Q11" s="8"/>
      <c r="R11" s="8"/>
      <c r="S11" s="9"/>
      <c r="T11" s="9"/>
      <c r="U11" s="161"/>
      <c r="V11" s="98"/>
      <c r="W11" s="98"/>
      <c r="X11" s="100"/>
      <c r="Y11" s="8"/>
      <c r="Z11" s="8"/>
    </row>
    <row r="12" spans="1:26" ht="14.4" x14ac:dyDescent="0.3">
      <c r="A12" s="7"/>
      <c r="B12" s="377"/>
      <c r="C12" s="378"/>
      <c r="D12" s="378"/>
      <c r="E12" s="379"/>
      <c r="F12" s="377"/>
      <c r="G12" s="378"/>
      <c r="H12" s="378"/>
      <c r="I12" s="378"/>
      <c r="J12" s="378"/>
      <c r="K12" s="378"/>
      <c r="L12" s="378"/>
      <c r="M12" s="379"/>
      <c r="N12" s="382"/>
      <c r="O12" s="383"/>
      <c r="P12" s="8"/>
      <c r="Q12" s="8"/>
      <c r="R12" s="8"/>
      <c r="S12" s="9"/>
      <c r="T12" s="9"/>
      <c r="U12" s="161"/>
      <c r="V12" s="98"/>
      <c r="W12" s="98"/>
      <c r="X12" s="100"/>
      <c r="Y12" s="8"/>
      <c r="Z12" s="8"/>
    </row>
    <row r="13" spans="1:26" ht="14.25" customHeight="1" x14ac:dyDescent="0.3">
      <c r="A13" s="1"/>
      <c r="B13" s="352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353"/>
      <c r="N13" s="353"/>
      <c r="O13" s="354"/>
      <c r="Q13" s="314" t="s">
        <v>510</v>
      </c>
      <c r="R13" s="314"/>
      <c r="S13" s="314"/>
      <c r="T13" s="314"/>
      <c r="U13" s="314"/>
      <c r="V13" s="314"/>
      <c r="W13" s="314"/>
      <c r="X13" s="314"/>
    </row>
    <row r="14" spans="1:26" ht="12" customHeight="1" x14ac:dyDescent="0.3">
      <c r="A14" s="4"/>
      <c r="B14" s="355" t="s">
        <v>8</v>
      </c>
      <c r="C14" s="356"/>
      <c r="D14" s="356"/>
      <c r="E14" s="356"/>
      <c r="F14" s="357"/>
      <c r="G14" s="358" t="s">
        <v>9</v>
      </c>
      <c r="H14" s="359"/>
      <c r="I14" s="359"/>
      <c r="J14" s="359"/>
      <c r="K14" s="359"/>
      <c r="L14" s="359"/>
      <c r="M14" s="359"/>
      <c r="N14" s="359"/>
      <c r="O14" s="360"/>
      <c r="P14" s="5"/>
      <c r="Q14" s="314"/>
      <c r="R14" s="314"/>
      <c r="S14" s="314"/>
      <c r="T14" s="314"/>
      <c r="U14" s="314"/>
      <c r="V14" s="314"/>
      <c r="W14" s="314"/>
      <c r="X14" s="314"/>
      <c r="Y14" s="5"/>
      <c r="Z14" s="5"/>
    </row>
    <row r="15" spans="1:26" ht="14.25" customHeight="1" x14ac:dyDescent="0.3">
      <c r="A15" s="10"/>
      <c r="B15" s="411" t="s">
        <v>10</v>
      </c>
      <c r="C15" s="412"/>
      <c r="D15" s="412"/>
      <c r="E15" s="412"/>
      <c r="F15" s="413"/>
      <c r="G15" s="341" t="s">
        <v>11</v>
      </c>
      <c r="H15" s="342"/>
      <c r="I15" s="342"/>
      <c r="J15" s="342"/>
      <c r="K15" s="342"/>
      <c r="L15" s="342"/>
      <c r="M15" s="342"/>
      <c r="N15" s="342"/>
      <c r="O15" s="343"/>
      <c r="P15" s="8"/>
      <c r="Q15" s="8"/>
      <c r="R15" s="8"/>
      <c r="S15" s="6"/>
      <c r="T15" s="6"/>
      <c r="U15" s="160"/>
      <c r="V15" s="97"/>
      <c r="W15" s="98"/>
      <c r="X15" s="100"/>
      <c r="Y15" s="8"/>
      <c r="Z15" s="8"/>
    </row>
    <row r="16" spans="1:26" ht="14.25" customHeight="1" x14ac:dyDescent="0.3">
      <c r="A16" s="1"/>
      <c r="B16" s="344"/>
      <c r="C16" s="344"/>
      <c r="D16" s="344"/>
      <c r="E16" s="344"/>
      <c r="F16" s="344"/>
      <c r="G16" s="344"/>
      <c r="H16" s="344"/>
      <c r="I16" s="344"/>
      <c r="J16" s="344"/>
      <c r="K16" s="344"/>
      <c r="L16" s="344"/>
      <c r="M16" s="344"/>
      <c r="N16" s="344"/>
      <c r="O16" s="344"/>
      <c r="S16" s="6"/>
      <c r="T16" s="6"/>
      <c r="U16" s="160"/>
      <c r="V16" s="97"/>
      <c r="W16" s="99"/>
    </row>
    <row r="17" spans="1:26" ht="14.25" customHeight="1" x14ac:dyDescent="0.35">
      <c r="A17" s="11"/>
      <c r="B17" s="345" t="s">
        <v>12</v>
      </c>
      <c r="C17" s="346"/>
      <c r="D17" s="346"/>
      <c r="E17" s="346"/>
      <c r="F17" s="346"/>
      <c r="G17" s="346"/>
      <c r="H17" s="346"/>
      <c r="I17" s="346"/>
      <c r="J17" s="346"/>
      <c r="K17" s="347"/>
      <c r="L17" s="384" t="s">
        <v>13</v>
      </c>
      <c r="M17" s="385"/>
      <c r="N17" s="386"/>
      <c r="O17" s="12">
        <v>536881</v>
      </c>
      <c r="P17" s="8"/>
      <c r="Q17" s="207"/>
      <c r="R17" s="207"/>
      <c r="S17" s="208" t="s">
        <v>511</v>
      </c>
      <c r="T17" s="315" t="s">
        <v>512</v>
      </c>
      <c r="U17" s="315"/>
      <c r="V17" s="315"/>
      <c r="W17" s="209"/>
      <c r="X17" s="210"/>
      <c r="Y17" s="8"/>
      <c r="Z17" s="8"/>
    </row>
    <row r="18" spans="1:26" ht="14.4" customHeight="1" x14ac:dyDescent="0.3">
      <c r="A18" s="13"/>
      <c r="B18" s="348" t="s">
        <v>14</v>
      </c>
      <c r="C18" s="342"/>
      <c r="D18" s="342"/>
      <c r="E18" s="342"/>
      <c r="F18" s="342"/>
      <c r="G18" s="343"/>
      <c r="H18" s="349" t="s">
        <v>15</v>
      </c>
      <c r="I18" s="350"/>
      <c r="J18" s="350"/>
      <c r="K18" s="351"/>
      <c r="L18" s="387" t="s">
        <v>16</v>
      </c>
      <c r="M18" s="388"/>
      <c r="N18" s="389"/>
      <c r="O18" s="12">
        <v>27877.79</v>
      </c>
      <c r="P18" s="8"/>
      <c r="Q18" s="211"/>
      <c r="R18" s="211"/>
      <c r="S18" s="208" t="s">
        <v>513</v>
      </c>
      <c r="T18" s="315">
        <v>622167.09</v>
      </c>
      <c r="U18" s="315"/>
      <c r="V18" s="315"/>
      <c r="W18" s="211"/>
      <c r="X18" s="211"/>
      <c r="Y18" s="8"/>
      <c r="Z18" s="8"/>
    </row>
    <row r="19" spans="1:26" ht="14.25" customHeight="1" thickBot="1" x14ac:dyDescent="0.35">
      <c r="A19" s="13"/>
      <c r="B19" s="399" t="s">
        <v>17</v>
      </c>
      <c r="C19" s="400"/>
      <c r="D19" s="400"/>
      <c r="E19" s="401"/>
      <c r="F19" s="402" t="s">
        <v>18</v>
      </c>
      <c r="G19" s="403"/>
      <c r="H19" s="403"/>
      <c r="I19" s="403"/>
      <c r="J19" s="403"/>
      <c r="K19" s="404"/>
      <c r="L19" s="390" t="s">
        <v>19</v>
      </c>
      <c r="M19" s="391"/>
      <c r="N19" s="392"/>
      <c r="O19" s="14">
        <f>O20-(O17+O18)</f>
        <v>-564758.79</v>
      </c>
      <c r="P19" s="8"/>
      <c r="Q19" s="211"/>
      <c r="R19" s="211"/>
      <c r="S19" s="211"/>
      <c r="T19" s="211"/>
      <c r="U19" s="211"/>
      <c r="V19" s="211"/>
      <c r="W19" s="211"/>
      <c r="X19" s="211"/>
      <c r="Y19" s="8"/>
      <c r="Z19" s="8"/>
    </row>
    <row r="20" spans="1:26" ht="15" customHeight="1" thickBot="1" x14ac:dyDescent="0.35">
      <c r="A20" s="4"/>
      <c r="B20" s="539" t="s">
        <v>20</v>
      </c>
      <c r="C20" s="540"/>
      <c r="D20" s="540"/>
      <c r="E20" s="540"/>
      <c r="F20" s="541"/>
      <c r="G20" s="542">
        <v>0</v>
      </c>
      <c r="H20" s="543"/>
      <c r="I20" s="543"/>
      <c r="J20" s="543"/>
      <c r="K20" s="544"/>
      <c r="L20" s="545" t="s">
        <v>21</v>
      </c>
      <c r="M20" s="385"/>
      <c r="N20" s="386"/>
      <c r="O20" s="12">
        <f>SUM(O23:O279)/2</f>
        <v>0</v>
      </c>
      <c r="P20" s="8"/>
      <c r="Q20" s="8"/>
      <c r="R20" s="8"/>
      <c r="S20" s="8"/>
      <c r="T20" s="8"/>
      <c r="U20" s="162"/>
      <c r="V20" s="100"/>
      <c r="W20" s="100"/>
      <c r="X20" s="100"/>
      <c r="Y20" s="8"/>
      <c r="Z20" s="8"/>
    </row>
    <row r="21" spans="1:26" ht="14.25" customHeight="1" x14ac:dyDescent="0.3">
      <c r="A21" s="15"/>
      <c r="B21" s="546"/>
      <c r="C21" s="546"/>
      <c r="D21" s="546"/>
      <c r="E21" s="546"/>
      <c r="F21" s="546"/>
      <c r="G21" s="546"/>
      <c r="H21" s="546"/>
      <c r="I21" s="546"/>
      <c r="J21" s="546"/>
      <c r="K21" s="546"/>
      <c r="L21" s="546"/>
      <c r="M21" s="546"/>
      <c r="N21" s="546"/>
      <c r="O21" s="546"/>
      <c r="P21" s="8"/>
      <c r="Q21" s="361" t="s">
        <v>204</v>
      </c>
      <c r="R21" s="361"/>
      <c r="S21" s="361"/>
      <c r="T21" s="361"/>
      <c r="U21" s="361"/>
      <c r="V21" s="361"/>
      <c r="W21" s="361"/>
      <c r="X21" s="361"/>
      <c r="Y21" s="8"/>
      <c r="Z21" s="8"/>
    </row>
    <row r="22" spans="1:26" ht="30" customHeight="1" x14ac:dyDescent="0.3">
      <c r="A22" s="16"/>
      <c r="B22" s="17" t="s">
        <v>22</v>
      </c>
      <c r="C22" s="547" t="s">
        <v>23</v>
      </c>
      <c r="D22" s="548"/>
      <c r="E22" s="548"/>
      <c r="F22" s="548"/>
      <c r="G22" s="548"/>
      <c r="H22" s="548"/>
      <c r="I22" s="548"/>
      <c r="J22" s="549"/>
      <c r="K22" s="18" t="s">
        <v>24</v>
      </c>
      <c r="L22" s="19" t="s">
        <v>25</v>
      </c>
      <c r="M22" s="20" t="s">
        <v>26</v>
      </c>
      <c r="N22" s="22" t="s">
        <v>28</v>
      </c>
      <c r="O22" s="21" t="s">
        <v>29</v>
      </c>
      <c r="P22" s="8"/>
      <c r="Q22" s="110" t="s">
        <v>205</v>
      </c>
      <c r="R22" s="110" t="s">
        <v>206</v>
      </c>
      <c r="S22" s="110" t="s">
        <v>207</v>
      </c>
      <c r="T22" s="110" t="s">
        <v>208</v>
      </c>
      <c r="U22" s="163" t="s">
        <v>26</v>
      </c>
      <c r="V22" s="111" t="s">
        <v>209</v>
      </c>
      <c r="W22" s="111" t="s">
        <v>210</v>
      </c>
      <c r="X22" s="111" t="s">
        <v>27</v>
      </c>
      <c r="Y22" s="8"/>
      <c r="Z22" s="8"/>
    </row>
    <row r="23" spans="1:26" s="182" customFormat="1" ht="15" customHeight="1" x14ac:dyDescent="0.3">
      <c r="A23" s="171"/>
      <c r="B23" s="172" t="s">
        <v>201</v>
      </c>
      <c r="C23" s="508" t="s">
        <v>30</v>
      </c>
      <c r="D23" s="534"/>
      <c r="E23" s="534"/>
      <c r="F23" s="534"/>
      <c r="G23" s="534"/>
      <c r="H23" s="534"/>
      <c r="I23" s="534"/>
      <c r="J23" s="535"/>
      <c r="K23" s="173"/>
      <c r="L23" s="174"/>
      <c r="M23" s="175"/>
      <c r="N23" s="176"/>
      <c r="O23" s="174">
        <f>SUM(O24:O34)</f>
        <v>0</v>
      </c>
      <c r="P23" s="177"/>
      <c r="Q23" s="316" t="str">
        <f>B23</f>
        <v>1.00</v>
      </c>
      <c r="R23" s="317"/>
      <c r="S23" s="178" t="str">
        <f>C23</f>
        <v>SERVIÇO PRELIMINARES</v>
      </c>
      <c r="T23" s="179"/>
      <c r="U23" s="180"/>
      <c r="V23" s="179"/>
      <c r="W23" s="179"/>
      <c r="X23" s="181"/>
      <c r="Y23" s="177"/>
      <c r="Z23" s="177"/>
    </row>
    <row r="24" spans="1:26" ht="28.8" customHeight="1" x14ac:dyDescent="0.3">
      <c r="A24" s="27"/>
      <c r="B24" s="28">
        <v>103689</v>
      </c>
      <c r="C24" s="536" t="s">
        <v>31</v>
      </c>
      <c r="D24" s="537"/>
      <c r="E24" s="537"/>
      <c r="F24" s="537"/>
      <c r="G24" s="537"/>
      <c r="H24" s="537"/>
      <c r="I24" s="537"/>
      <c r="J24" s="538"/>
      <c r="K24" s="95" t="s">
        <v>202</v>
      </c>
      <c r="L24" s="226">
        <v>0</v>
      </c>
      <c r="M24" s="31">
        <v>10</v>
      </c>
      <c r="N24" s="229">
        <v>0</v>
      </c>
      <c r="O24" s="33">
        <f>M24*(L24*N24+L24)</f>
        <v>0</v>
      </c>
      <c r="P24" s="8"/>
      <c r="Q24" s="105">
        <v>103689</v>
      </c>
      <c r="R24" s="105" t="s">
        <v>203</v>
      </c>
      <c r="S24" s="106" t="s">
        <v>31</v>
      </c>
      <c r="T24" s="107" t="s">
        <v>197</v>
      </c>
      <c r="U24" s="108">
        <v>10</v>
      </c>
      <c r="V24" s="109">
        <v>315.25</v>
      </c>
      <c r="W24" s="109">
        <v>400.37</v>
      </c>
      <c r="X24" s="109">
        <f>U24*W24</f>
        <v>4003.7</v>
      </c>
      <c r="Y24" s="8"/>
      <c r="Z24" s="8"/>
    </row>
    <row r="25" spans="1:26" ht="14.4" customHeight="1" x14ac:dyDescent="0.3">
      <c r="A25" s="27"/>
      <c r="B25" s="28">
        <v>98458</v>
      </c>
      <c r="C25" s="528" t="s">
        <v>32</v>
      </c>
      <c r="D25" s="529"/>
      <c r="E25" s="529"/>
      <c r="F25" s="529"/>
      <c r="G25" s="529"/>
      <c r="H25" s="529"/>
      <c r="I25" s="529"/>
      <c r="J25" s="530"/>
      <c r="K25" s="95" t="s">
        <v>202</v>
      </c>
      <c r="L25" s="226">
        <v>0</v>
      </c>
      <c r="M25" s="31">
        <v>312.39999999999998</v>
      </c>
      <c r="N25" s="229">
        <v>0</v>
      </c>
      <c r="O25" s="33">
        <f t="shared" ref="O25:O279" si="0">M25*(L25*N25+L25)</f>
        <v>0</v>
      </c>
      <c r="P25" s="8"/>
      <c r="Q25" s="105">
        <v>98458</v>
      </c>
      <c r="R25" s="116" t="s">
        <v>203</v>
      </c>
      <c r="S25" s="106" t="s">
        <v>211</v>
      </c>
      <c r="T25" s="107" t="s">
        <v>197</v>
      </c>
      <c r="U25" s="108">
        <v>312.39999999999998</v>
      </c>
      <c r="V25" s="109">
        <v>152.03</v>
      </c>
      <c r="W25" s="109">
        <v>193.08</v>
      </c>
      <c r="X25" s="109">
        <f t="shared" ref="X25:X34" si="1">U25*W25</f>
        <v>60318.192000000003</v>
      </c>
      <c r="Y25" s="8"/>
      <c r="Z25" s="8"/>
    </row>
    <row r="26" spans="1:26" ht="14.4" customHeight="1" x14ac:dyDescent="0.3">
      <c r="A26" s="27"/>
      <c r="B26" s="28">
        <v>98455</v>
      </c>
      <c r="C26" s="528" t="s">
        <v>212</v>
      </c>
      <c r="D26" s="529"/>
      <c r="E26" s="529"/>
      <c r="F26" s="529"/>
      <c r="G26" s="529"/>
      <c r="H26" s="529"/>
      <c r="I26" s="529"/>
      <c r="J26" s="530"/>
      <c r="K26" s="95" t="s">
        <v>202</v>
      </c>
      <c r="L26" s="226">
        <v>0</v>
      </c>
      <c r="M26" s="31">
        <v>54</v>
      </c>
      <c r="N26" s="229">
        <v>0</v>
      </c>
      <c r="O26" s="33">
        <f t="shared" si="0"/>
        <v>0</v>
      </c>
      <c r="P26" s="8"/>
      <c r="Q26" s="436">
        <v>93207</v>
      </c>
      <c r="R26" s="439" t="s">
        <v>203</v>
      </c>
      <c r="S26" s="442" t="s">
        <v>213</v>
      </c>
      <c r="T26" s="445" t="s">
        <v>197</v>
      </c>
      <c r="U26" s="448">
        <v>20</v>
      </c>
      <c r="V26" s="432">
        <v>1228.6500000000001</v>
      </c>
      <c r="W26" s="432">
        <v>1560.39</v>
      </c>
      <c r="X26" s="432">
        <f t="shared" si="1"/>
        <v>31207.800000000003</v>
      </c>
      <c r="Y26" s="8"/>
      <c r="Z26" s="8"/>
    </row>
    <row r="27" spans="1:26" ht="14.4" customHeight="1" x14ac:dyDescent="0.3">
      <c r="A27" s="27"/>
      <c r="B27" s="28">
        <v>98460</v>
      </c>
      <c r="C27" s="528" t="s">
        <v>33</v>
      </c>
      <c r="D27" s="529"/>
      <c r="E27" s="529"/>
      <c r="F27" s="529"/>
      <c r="G27" s="529"/>
      <c r="H27" s="529"/>
      <c r="I27" s="529"/>
      <c r="J27" s="530"/>
      <c r="K27" s="95" t="s">
        <v>202</v>
      </c>
      <c r="L27" s="226">
        <v>0</v>
      </c>
      <c r="M27" s="31">
        <v>20</v>
      </c>
      <c r="N27" s="229">
        <v>0</v>
      </c>
      <c r="O27" s="33">
        <f t="shared" si="0"/>
        <v>0</v>
      </c>
      <c r="P27" s="8"/>
      <c r="Q27" s="437"/>
      <c r="R27" s="440"/>
      <c r="S27" s="443"/>
      <c r="T27" s="446"/>
      <c r="U27" s="449"/>
      <c r="V27" s="433"/>
      <c r="W27" s="433"/>
      <c r="X27" s="433"/>
      <c r="Y27" s="8"/>
      <c r="Z27" s="8"/>
    </row>
    <row r="28" spans="1:26" ht="43.8" customHeight="1" x14ac:dyDescent="0.3">
      <c r="A28" s="27"/>
      <c r="B28" s="28">
        <v>94207</v>
      </c>
      <c r="C28" s="528" t="s">
        <v>214</v>
      </c>
      <c r="D28" s="529"/>
      <c r="E28" s="529"/>
      <c r="F28" s="529"/>
      <c r="G28" s="529"/>
      <c r="H28" s="529"/>
      <c r="I28" s="529"/>
      <c r="J28" s="530"/>
      <c r="K28" s="95" t="s">
        <v>202</v>
      </c>
      <c r="L28" s="226">
        <v>0</v>
      </c>
      <c r="M28" s="31">
        <v>30</v>
      </c>
      <c r="N28" s="230">
        <v>0</v>
      </c>
      <c r="O28" s="33">
        <f t="shared" si="0"/>
        <v>0</v>
      </c>
      <c r="P28" s="8"/>
      <c r="Q28" s="438"/>
      <c r="R28" s="441"/>
      <c r="S28" s="444"/>
      <c r="T28" s="447"/>
      <c r="U28" s="450"/>
      <c r="V28" s="434"/>
      <c r="W28" s="434"/>
      <c r="X28" s="434"/>
      <c r="Y28" s="8"/>
      <c r="Z28" s="8"/>
    </row>
    <row r="29" spans="1:26" s="133" customFormat="1" ht="14.4" hidden="1" customHeight="1" x14ac:dyDescent="0.3">
      <c r="A29" s="125"/>
      <c r="B29" s="126"/>
      <c r="C29" s="520" t="s">
        <v>216</v>
      </c>
      <c r="D29" s="521"/>
      <c r="E29" s="521"/>
      <c r="F29" s="521"/>
      <c r="G29" s="521"/>
      <c r="H29" s="521"/>
      <c r="I29" s="521"/>
      <c r="J29" s="522"/>
      <c r="K29" s="127" t="s">
        <v>202</v>
      </c>
      <c r="L29" s="227">
        <v>0</v>
      </c>
      <c r="M29" s="129">
        <v>0</v>
      </c>
      <c r="N29" s="231">
        <v>0.27</v>
      </c>
      <c r="O29" s="131">
        <f t="shared" si="0"/>
        <v>0</v>
      </c>
      <c r="P29" s="132"/>
      <c r="Q29" s="134" t="s">
        <v>217</v>
      </c>
      <c r="R29" s="134" t="s">
        <v>203</v>
      </c>
      <c r="S29" s="135" t="s">
        <v>216</v>
      </c>
      <c r="T29" s="136" t="s">
        <v>197</v>
      </c>
      <c r="U29" s="137">
        <v>0</v>
      </c>
      <c r="V29" s="138">
        <v>0</v>
      </c>
      <c r="W29" s="138">
        <v>0</v>
      </c>
      <c r="X29" s="138">
        <f t="shared" si="1"/>
        <v>0</v>
      </c>
      <c r="Y29" s="132"/>
      <c r="Z29" s="132"/>
    </row>
    <row r="30" spans="1:26" ht="28.2" customHeight="1" x14ac:dyDescent="0.3">
      <c r="A30" s="27"/>
      <c r="B30" s="28">
        <v>101512</v>
      </c>
      <c r="C30" s="528" t="s">
        <v>215</v>
      </c>
      <c r="D30" s="529"/>
      <c r="E30" s="529"/>
      <c r="F30" s="529"/>
      <c r="G30" s="529"/>
      <c r="H30" s="529"/>
      <c r="I30" s="529"/>
      <c r="J30" s="530"/>
      <c r="K30" s="95" t="s">
        <v>24</v>
      </c>
      <c r="L30" s="226">
        <v>0</v>
      </c>
      <c r="M30" s="31">
        <v>1</v>
      </c>
      <c r="N30" s="229">
        <v>0</v>
      </c>
      <c r="O30" s="33">
        <f t="shared" si="0"/>
        <v>0</v>
      </c>
      <c r="P30" s="8"/>
      <c r="Q30" s="116" t="s">
        <v>218</v>
      </c>
      <c r="R30" s="116" t="s">
        <v>203</v>
      </c>
      <c r="S30" s="106" t="s">
        <v>219</v>
      </c>
      <c r="T30" s="107" t="s">
        <v>208</v>
      </c>
      <c r="U30" s="108">
        <v>1</v>
      </c>
      <c r="V30" s="109">
        <v>1396.23</v>
      </c>
      <c r="W30" s="109">
        <v>1773.21</v>
      </c>
      <c r="X30" s="109">
        <f t="shared" si="1"/>
        <v>1773.21</v>
      </c>
      <c r="Y30" s="8"/>
      <c r="Z30" s="8"/>
    </row>
    <row r="31" spans="1:26" s="133" customFormat="1" ht="14.4" hidden="1" customHeight="1" x14ac:dyDescent="0.3">
      <c r="A31" s="125"/>
      <c r="B31" s="126"/>
      <c r="C31" s="520" t="s">
        <v>224</v>
      </c>
      <c r="D31" s="521"/>
      <c r="E31" s="521"/>
      <c r="F31" s="521"/>
      <c r="G31" s="521"/>
      <c r="H31" s="521"/>
      <c r="I31" s="521"/>
      <c r="J31" s="522"/>
      <c r="K31" s="127" t="s">
        <v>24</v>
      </c>
      <c r="L31" s="227">
        <v>0</v>
      </c>
      <c r="M31" s="129">
        <v>0</v>
      </c>
      <c r="N31" s="231">
        <v>0.27</v>
      </c>
      <c r="O31" s="131">
        <f t="shared" si="0"/>
        <v>0</v>
      </c>
      <c r="P31" s="132"/>
      <c r="Q31" s="134" t="s">
        <v>225</v>
      </c>
      <c r="R31" s="134" t="s">
        <v>222</v>
      </c>
      <c r="S31" s="135" t="s">
        <v>226</v>
      </c>
      <c r="T31" s="136" t="s">
        <v>208</v>
      </c>
      <c r="U31" s="137"/>
      <c r="V31" s="138">
        <v>0</v>
      </c>
      <c r="W31" s="138">
        <v>0</v>
      </c>
      <c r="X31" s="138">
        <f t="shared" si="1"/>
        <v>0</v>
      </c>
      <c r="Y31" s="132"/>
      <c r="Z31" s="132"/>
    </row>
    <row r="32" spans="1:26" s="124" customFormat="1" ht="14.4" hidden="1" customHeight="1" x14ac:dyDescent="0.3">
      <c r="A32" s="118"/>
      <c r="B32" s="119"/>
      <c r="C32" s="531" t="s">
        <v>220</v>
      </c>
      <c r="D32" s="532"/>
      <c r="E32" s="532"/>
      <c r="F32" s="532"/>
      <c r="G32" s="532"/>
      <c r="H32" s="532"/>
      <c r="I32" s="532"/>
      <c r="J32" s="533"/>
      <c r="K32" s="120" t="s">
        <v>24</v>
      </c>
      <c r="L32" s="228">
        <v>0</v>
      </c>
      <c r="M32" s="121">
        <v>1</v>
      </c>
      <c r="N32" s="232">
        <v>0.27</v>
      </c>
      <c r="O32" s="122">
        <f t="shared" si="0"/>
        <v>0</v>
      </c>
      <c r="P32" s="123"/>
      <c r="Q32" s="116" t="s">
        <v>221</v>
      </c>
      <c r="R32" s="116" t="s">
        <v>222</v>
      </c>
      <c r="S32" s="106" t="s">
        <v>223</v>
      </c>
      <c r="T32" s="107" t="s">
        <v>208</v>
      </c>
      <c r="U32" s="108">
        <v>1</v>
      </c>
      <c r="V32" s="109">
        <v>500</v>
      </c>
      <c r="W32" s="109">
        <v>635</v>
      </c>
      <c r="X32" s="109">
        <f t="shared" si="1"/>
        <v>635</v>
      </c>
      <c r="Y32" s="123"/>
      <c r="Z32" s="123"/>
    </row>
    <row r="33" spans="1:26" s="133" customFormat="1" ht="14.4" hidden="1" customHeight="1" x14ac:dyDescent="0.3">
      <c r="A33" s="125"/>
      <c r="B33" s="126"/>
      <c r="C33" s="520" t="s">
        <v>228</v>
      </c>
      <c r="D33" s="521"/>
      <c r="E33" s="521"/>
      <c r="F33" s="521"/>
      <c r="G33" s="521"/>
      <c r="H33" s="521"/>
      <c r="I33" s="521"/>
      <c r="J33" s="522"/>
      <c r="K33" s="127" t="s">
        <v>24</v>
      </c>
      <c r="L33" s="227">
        <v>0</v>
      </c>
      <c r="M33" s="129">
        <v>0</v>
      </c>
      <c r="N33" s="231">
        <v>0.27</v>
      </c>
      <c r="O33" s="131">
        <f t="shared" si="0"/>
        <v>0</v>
      </c>
      <c r="P33" s="132"/>
      <c r="Q33" s="134" t="s">
        <v>227</v>
      </c>
      <c r="R33" s="134" t="s">
        <v>222</v>
      </c>
      <c r="S33" s="135" t="s">
        <v>228</v>
      </c>
      <c r="T33" s="136" t="s">
        <v>208</v>
      </c>
      <c r="U33" s="137">
        <v>0</v>
      </c>
      <c r="V33" s="138">
        <v>0</v>
      </c>
      <c r="W33" s="138">
        <v>0</v>
      </c>
      <c r="X33" s="138">
        <f t="shared" si="1"/>
        <v>0</v>
      </c>
      <c r="Y33" s="132"/>
      <c r="Z33" s="132"/>
    </row>
    <row r="34" spans="1:26" ht="14.4" customHeight="1" x14ac:dyDescent="0.3">
      <c r="A34" s="27"/>
      <c r="B34" s="28">
        <v>98524</v>
      </c>
      <c r="C34" s="528" t="s">
        <v>34</v>
      </c>
      <c r="D34" s="529"/>
      <c r="E34" s="529"/>
      <c r="F34" s="529"/>
      <c r="G34" s="529"/>
      <c r="H34" s="529"/>
      <c r="I34" s="529"/>
      <c r="J34" s="530"/>
      <c r="K34" s="95" t="s">
        <v>202</v>
      </c>
      <c r="L34" s="226">
        <v>0</v>
      </c>
      <c r="M34" s="31">
        <v>1230</v>
      </c>
      <c r="N34" s="229">
        <v>0</v>
      </c>
      <c r="O34" s="33">
        <f t="shared" si="0"/>
        <v>0</v>
      </c>
      <c r="P34" s="8"/>
      <c r="Q34" s="105">
        <v>98524</v>
      </c>
      <c r="R34" s="116" t="s">
        <v>203</v>
      </c>
      <c r="S34" s="106" t="s">
        <v>229</v>
      </c>
      <c r="T34" s="107" t="s">
        <v>197</v>
      </c>
      <c r="U34" s="108">
        <v>1230</v>
      </c>
      <c r="V34" s="109">
        <v>3.71</v>
      </c>
      <c r="W34" s="109">
        <v>4.71</v>
      </c>
      <c r="X34" s="109">
        <f t="shared" si="1"/>
        <v>5793.3</v>
      </c>
      <c r="Y34" s="8"/>
      <c r="Z34" s="8"/>
    </row>
    <row r="35" spans="1:26" s="182" customFormat="1" ht="14.4" customHeight="1" x14ac:dyDescent="0.3">
      <c r="A35" s="183"/>
      <c r="B35" s="184" t="s">
        <v>230</v>
      </c>
      <c r="C35" s="508" t="s">
        <v>231</v>
      </c>
      <c r="D35" s="509"/>
      <c r="E35" s="509"/>
      <c r="F35" s="509"/>
      <c r="G35" s="509"/>
      <c r="H35" s="509"/>
      <c r="I35" s="509"/>
      <c r="J35" s="510"/>
      <c r="K35" s="173"/>
      <c r="L35" s="174"/>
      <c r="M35" s="175"/>
      <c r="N35" s="176"/>
      <c r="O35" s="174">
        <f>SUM(O36:O39)</f>
        <v>0</v>
      </c>
      <c r="P35" s="177"/>
      <c r="Q35" s="316" t="str">
        <f>B35</f>
        <v>2.00</v>
      </c>
      <c r="R35" s="317"/>
      <c r="S35" s="178" t="str">
        <f>C35</f>
        <v>MOVIMENTO DE TERRAS PARA FUNDAÇÃO</v>
      </c>
      <c r="T35" s="179"/>
      <c r="U35" s="180"/>
      <c r="V35" s="179"/>
      <c r="W35" s="179"/>
      <c r="X35" s="181"/>
      <c r="Y35" s="177"/>
      <c r="Z35" s="177"/>
    </row>
    <row r="36" spans="1:26" s="133" customFormat="1" ht="18.600000000000001" hidden="1" customHeight="1" x14ac:dyDescent="0.3">
      <c r="A36" s="125"/>
      <c r="B36" s="134">
        <v>55835</v>
      </c>
      <c r="C36" s="526" t="s">
        <v>236</v>
      </c>
      <c r="D36" s="521"/>
      <c r="E36" s="521"/>
      <c r="F36" s="521"/>
      <c r="G36" s="521"/>
      <c r="H36" s="521"/>
      <c r="I36" s="521"/>
      <c r="J36" s="527"/>
      <c r="K36" s="136" t="s">
        <v>198</v>
      </c>
      <c r="L36" s="128">
        <v>0</v>
      </c>
      <c r="M36" s="129">
        <v>0</v>
      </c>
      <c r="N36" s="130">
        <v>0.27</v>
      </c>
      <c r="O36" s="131">
        <f t="shared" si="0"/>
        <v>0</v>
      </c>
      <c r="P36" s="132"/>
      <c r="Q36" s="134">
        <v>55835</v>
      </c>
      <c r="R36" s="134" t="s">
        <v>203</v>
      </c>
      <c r="S36" s="135" t="s">
        <v>236</v>
      </c>
      <c r="T36" s="136" t="s">
        <v>198</v>
      </c>
      <c r="U36" s="137">
        <v>0</v>
      </c>
      <c r="V36" s="138">
        <v>0</v>
      </c>
      <c r="W36" s="138">
        <v>0</v>
      </c>
      <c r="X36" s="138">
        <f t="shared" ref="X36:X57" si="2">U36*W36</f>
        <v>0</v>
      </c>
      <c r="Y36" s="132"/>
      <c r="Z36" s="132"/>
    </row>
    <row r="37" spans="1:26" s="133" customFormat="1" ht="14.4" hidden="1" customHeight="1" x14ac:dyDescent="0.3">
      <c r="A37" s="125"/>
      <c r="B37" s="134" t="s">
        <v>235</v>
      </c>
      <c r="C37" s="526" t="s">
        <v>232</v>
      </c>
      <c r="D37" s="521"/>
      <c r="E37" s="521"/>
      <c r="F37" s="521"/>
      <c r="G37" s="521"/>
      <c r="H37" s="521"/>
      <c r="I37" s="521"/>
      <c r="J37" s="527"/>
      <c r="K37" s="136" t="s">
        <v>198</v>
      </c>
      <c r="L37" s="128">
        <v>0</v>
      </c>
      <c r="M37" s="129">
        <v>0</v>
      </c>
      <c r="N37" s="130">
        <v>0.27</v>
      </c>
      <c r="O37" s="131">
        <f t="shared" si="0"/>
        <v>0</v>
      </c>
      <c r="P37" s="132"/>
      <c r="Q37" s="134" t="s">
        <v>235</v>
      </c>
      <c r="R37" s="134" t="s">
        <v>203</v>
      </c>
      <c r="S37" s="135" t="s">
        <v>232</v>
      </c>
      <c r="T37" s="136" t="s">
        <v>198</v>
      </c>
      <c r="U37" s="137">
        <v>0</v>
      </c>
      <c r="V37" s="138">
        <v>0</v>
      </c>
      <c r="W37" s="138">
        <v>0</v>
      </c>
      <c r="X37" s="138">
        <f t="shared" si="2"/>
        <v>0</v>
      </c>
      <c r="Y37" s="132"/>
      <c r="Z37" s="132"/>
    </row>
    <row r="38" spans="1:26" s="133" customFormat="1" ht="14.4" hidden="1" customHeight="1" x14ac:dyDescent="0.3">
      <c r="A38" s="125"/>
      <c r="B38" s="134">
        <v>79483</v>
      </c>
      <c r="C38" s="526" t="s">
        <v>233</v>
      </c>
      <c r="D38" s="521"/>
      <c r="E38" s="521"/>
      <c r="F38" s="521"/>
      <c r="G38" s="521"/>
      <c r="H38" s="521"/>
      <c r="I38" s="521"/>
      <c r="J38" s="527"/>
      <c r="K38" s="136" t="s">
        <v>197</v>
      </c>
      <c r="L38" s="128">
        <v>0</v>
      </c>
      <c r="M38" s="129">
        <v>0</v>
      </c>
      <c r="N38" s="130">
        <v>0.27</v>
      </c>
      <c r="O38" s="131">
        <f t="shared" si="0"/>
        <v>0</v>
      </c>
      <c r="P38" s="132"/>
      <c r="Q38" s="134">
        <v>79483</v>
      </c>
      <c r="R38" s="134" t="s">
        <v>203</v>
      </c>
      <c r="S38" s="135" t="s">
        <v>233</v>
      </c>
      <c r="T38" s="136" t="s">
        <v>197</v>
      </c>
      <c r="U38" s="137">
        <v>0</v>
      </c>
      <c r="V38" s="138">
        <v>0</v>
      </c>
      <c r="W38" s="138">
        <v>0</v>
      </c>
      <c r="X38" s="138">
        <f t="shared" si="2"/>
        <v>0</v>
      </c>
      <c r="Y38" s="132"/>
      <c r="Z38" s="132"/>
    </row>
    <row r="39" spans="1:26" s="133" customFormat="1" ht="14.4" hidden="1" customHeight="1" x14ac:dyDescent="0.3">
      <c r="A39" s="125"/>
      <c r="B39" s="134">
        <v>53527</v>
      </c>
      <c r="C39" s="526" t="s">
        <v>234</v>
      </c>
      <c r="D39" s="521"/>
      <c r="E39" s="521"/>
      <c r="F39" s="521"/>
      <c r="G39" s="521"/>
      <c r="H39" s="521"/>
      <c r="I39" s="521"/>
      <c r="J39" s="527"/>
      <c r="K39" s="136" t="s">
        <v>198</v>
      </c>
      <c r="L39" s="128">
        <v>0</v>
      </c>
      <c r="M39" s="129">
        <v>0</v>
      </c>
      <c r="N39" s="130">
        <v>0.27</v>
      </c>
      <c r="O39" s="131">
        <f t="shared" si="0"/>
        <v>0</v>
      </c>
      <c r="P39" s="132"/>
      <c r="Q39" s="134">
        <v>53527</v>
      </c>
      <c r="R39" s="134" t="s">
        <v>203</v>
      </c>
      <c r="S39" s="135" t="s">
        <v>234</v>
      </c>
      <c r="T39" s="136" t="s">
        <v>198</v>
      </c>
      <c r="U39" s="137">
        <v>0</v>
      </c>
      <c r="V39" s="138">
        <v>0</v>
      </c>
      <c r="W39" s="138">
        <v>0</v>
      </c>
      <c r="X39" s="138">
        <f t="shared" si="2"/>
        <v>0</v>
      </c>
      <c r="Y39" s="132"/>
      <c r="Z39" s="132"/>
    </row>
    <row r="40" spans="1:26" s="182" customFormat="1" ht="14.4" x14ac:dyDescent="0.3">
      <c r="A40" s="183"/>
      <c r="B40" s="184" t="s">
        <v>256</v>
      </c>
      <c r="C40" s="508" t="s">
        <v>250</v>
      </c>
      <c r="D40" s="509"/>
      <c r="E40" s="509"/>
      <c r="F40" s="509"/>
      <c r="G40" s="509"/>
      <c r="H40" s="509"/>
      <c r="I40" s="509"/>
      <c r="J40" s="510"/>
      <c r="K40" s="173"/>
      <c r="L40" s="174"/>
      <c r="M40" s="175"/>
      <c r="N40" s="176"/>
      <c r="O40" s="174">
        <f>SUM(O41:O51)</f>
        <v>0</v>
      </c>
      <c r="P40" s="177"/>
      <c r="Q40" s="316" t="str">
        <f>B40</f>
        <v>3.00</v>
      </c>
      <c r="R40" s="317"/>
      <c r="S40" s="178" t="str">
        <f>C40</f>
        <v>FUNDÇÕES</v>
      </c>
      <c r="T40" s="179"/>
      <c r="U40" s="180"/>
      <c r="V40" s="179"/>
      <c r="W40" s="179"/>
      <c r="X40" s="179"/>
      <c r="Y40" s="177"/>
      <c r="Z40" s="177"/>
    </row>
    <row r="41" spans="1:26" ht="14.4" customHeight="1" x14ac:dyDescent="0.3">
      <c r="A41" s="27"/>
      <c r="B41" s="139"/>
      <c r="C41" s="523" t="s">
        <v>251</v>
      </c>
      <c r="D41" s="524"/>
      <c r="E41" s="524"/>
      <c r="F41" s="524"/>
      <c r="G41" s="524"/>
      <c r="H41" s="524"/>
      <c r="I41" s="524"/>
      <c r="J41" s="525"/>
      <c r="K41" s="139"/>
      <c r="L41" s="139"/>
      <c r="M41" s="139"/>
      <c r="N41" s="26"/>
      <c r="O41" s="24"/>
      <c r="P41" s="8"/>
      <c r="Q41" s="112"/>
      <c r="R41" s="113"/>
      <c r="S41" s="114" t="str">
        <f>C41</f>
        <v>CONCRETO ARMADO PARA FUNDAÇÕES - SAPATAS</v>
      </c>
      <c r="T41" s="115"/>
      <c r="U41" s="164"/>
      <c r="V41" s="115"/>
      <c r="W41" s="115"/>
      <c r="X41" s="115"/>
      <c r="Y41" s="8"/>
      <c r="Z41" s="8"/>
    </row>
    <row r="42" spans="1:26" s="133" customFormat="1" ht="1.2" hidden="1" customHeight="1" x14ac:dyDescent="0.3">
      <c r="A42" s="125"/>
      <c r="B42" s="126" t="s">
        <v>237</v>
      </c>
      <c r="C42" s="520" t="s">
        <v>238</v>
      </c>
      <c r="D42" s="521"/>
      <c r="E42" s="521"/>
      <c r="F42" s="521"/>
      <c r="G42" s="521"/>
      <c r="H42" s="521"/>
      <c r="I42" s="521"/>
      <c r="J42" s="522"/>
      <c r="K42" s="127" t="s">
        <v>202</v>
      </c>
      <c r="L42" s="128">
        <v>0</v>
      </c>
      <c r="M42" s="129">
        <v>0</v>
      </c>
      <c r="N42" s="130">
        <v>0.27</v>
      </c>
      <c r="O42" s="131">
        <f>M42*(L42*N42+L42)</f>
        <v>0</v>
      </c>
      <c r="P42" s="132"/>
      <c r="Q42" s="142" t="s">
        <v>237</v>
      </c>
      <c r="R42" s="134" t="s">
        <v>203</v>
      </c>
      <c r="S42" s="135" t="s">
        <v>238</v>
      </c>
      <c r="T42" s="127" t="s">
        <v>202</v>
      </c>
      <c r="U42" s="137">
        <v>0</v>
      </c>
      <c r="V42" s="138"/>
      <c r="W42" s="138"/>
      <c r="X42" s="138">
        <f t="shared" si="2"/>
        <v>0</v>
      </c>
      <c r="Y42" s="132"/>
      <c r="Z42" s="132"/>
    </row>
    <row r="43" spans="1:26" s="133" customFormat="1" ht="14.4" hidden="1" customHeight="1" x14ac:dyDescent="0.3">
      <c r="A43" s="125"/>
      <c r="B43" s="126">
        <v>5651</v>
      </c>
      <c r="C43" s="520" t="s">
        <v>239</v>
      </c>
      <c r="D43" s="521"/>
      <c r="E43" s="521"/>
      <c r="F43" s="521"/>
      <c r="G43" s="521"/>
      <c r="H43" s="521"/>
      <c r="I43" s="521"/>
      <c r="J43" s="522"/>
      <c r="K43" s="127" t="s">
        <v>202</v>
      </c>
      <c r="L43" s="128">
        <v>0</v>
      </c>
      <c r="M43" s="129">
        <v>0</v>
      </c>
      <c r="N43" s="130">
        <v>0.27</v>
      </c>
      <c r="O43" s="131">
        <f t="shared" si="0"/>
        <v>0</v>
      </c>
      <c r="P43" s="132"/>
      <c r="Q43" s="143">
        <v>5651</v>
      </c>
      <c r="R43" s="134" t="s">
        <v>203</v>
      </c>
      <c r="S43" s="135" t="s">
        <v>239</v>
      </c>
      <c r="T43" s="127" t="s">
        <v>202</v>
      </c>
      <c r="U43" s="137">
        <v>0</v>
      </c>
      <c r="V43" s="138">
        <v>0</v>
      </c>
      <c r="W43" s="138">
        <v>0</v>
      </c>
      <c r="X43" s="138">
        <f t="shared" si="2"/>
        <v>0</v>
      </c>
      <c r="Y43" s="132"/>
      <c r="Z43" s="132"/>
    </row>
    <row r="44" spans="1:26" s="133" customFormat="1" ht="28.2" hidden="1" customHeight="1" x14ac:dyDescent="0.3">
      <c r="A44" s="125"/>
      <c r="B44" s="126" t="s">
        <v>240</v>
      </c>
      <c r="C44" s="520" t="s">
        <v>241</v>
      </c>
      <c r="D44" s="521"/>
      <c r="E44" s="521"/>
      <c r="F44" s="521"/>
      <c r="G44" s="521"/>
      <c r="H44" s="521"/>
      <c r="I44" s="521"/>
      <c r="J44" s="522"/>
      <c r="K44" s="127" t="s">
        <v>242</v>
      </c>
      <c r="L44" s="128">
        <v>0</v>
      </c>
      <c r="M44" s="129">
        <v>0</v>
      </c>
      <c r="N44" s="130">
        <v>0.27</v>
      </c>
      <c r="O44" s="131">
        <f t="shared" si="0"/>
        <v>0</v>
      </c>
      <c r="P44" s="132"/>
      <c r="Q44" s="143" t="s">
        <v>240</v>
      </c>
      <c r="R44" s="134" t="s">
        <v>203</v>
      </c>
      <c r="S44" s="135" t="s">
        <v>249</v>
      </c>
      <c r="T44" s="127" t="s">
        <v>242</v>
      </c>
      <c r="U44" s="137">
        <v>0</v>
      </c>
      <c r="V44" s="138">
        <v>0</v>
      </c>
      <c r="W44" s="138">
        <v>0</v>
      </c>
      <c r="X44" s="138">
        <f t="shared" si="2"/>
        <v>0</v>
      </c>
      <c r="Y44" s="132"/>
      <c r="Z44" s="132"/>
    </row>
    <row r="45" spans="1:26" s="133" customFormat="1" ht="26.4" hidden="1" customHeight="1" x14ac:dyDescent="0.3">
      <c r="A45" s="125"/>
      <c r="B45" s="126" t="s">
        <v>243</v>
      </c>
      <c r="C45" s="520" t="s">
        <v>244</v>
      </c>
      <c r="D45" s="521"/>
      <c r="E45" s="521"/>
      <c r="F45" s="521"/>
      <c r="G45" s="521"/>
      <c r="H45" s="521"/>
      <c r="I45" s="521"/>
      <c r="J45" s="522"/>
      <c r="K45" s="127" t="s">
        <v>242</v>
      </c>
      <c r="L45" s="128">
        <v>0</v>
      </c>
      <c r="M45" s="129">
        <v>0</v>
      </c>
      <c r="N45" s="130">
        <v>0.27</v>
      </c>
      <c r="O45" s="131">
        <f t="shared" si="0"/>
        <v>0</v>
      </c>
      <c r="P45" s="132"/>
      <c r="Q45" s="143" t="s">
        <v>243</v>
      </c>
      <c r="R45" s="134" t="s">
        <v>203</v>
      </c>
      <c r="S45" s="135" t="s">
        <v>244</v>
      </c>
      <c r="T45" s="127" t="s">
        <v>242</v>
      </c>
      <c r="U45" s="137">
        <v>0</v>
      </c>
      <c r="V45" s="138">
        <v>0</v>
      </c>
      <c r="W45" s="138">
        <v>0</v>
      </c>
      <c r="X45" s="138">
        <f t="shared" si="2"/>
        <v>0</v>
      </c>
      <c r="Y45" s="132"/>
      <c r="Z45" s="132"/>
    </row>
    <row r="46" spans="1:26" s="133" customFormat="1" ht="14.4" hidden="1" customHeight="1" x14ac:dyDescent="0.3">
      <c r="A46" s="125"/>
      <c r="B46" s="126" t="s">
        <v>245</v>
      </c>
      <c r="C46" s="520" t="s">
        <v>246</v>
      </c>
      <c r="D46" s="521"/>
      <c r="E46" s="521"/>
      <c r="F46" s="521"/>
      <c r="G46" s="521"/>
      <c r="H46" s="521"/>
      <c r="I46" s="521"/>
      <c r="J46" s="522"/>
      <c r="K46" s="127" t="s">
        <v>247</v>
      </c>
      <c r="L46" s="128">
        <v>0</v>
      </c>
      <c r="M46" s="129">
        <v>0</v>
      </c>
      <c r="N46" s="130">
        <v>0.27</v>
      </c>
      <c r="O46" s="131">
        <f t="shared" si="0"/>
        <v>0</v>
      </c>
      <c r="P46" s="132"/>
      <c r="Q46" s="143" t="s">
        <v>245</v>
      </c>
      <c r="R46" s="134" t="s">
        <v>203</v>
      </c>
      <c r="S46" s="140" t="s">
        <v>246</v>
      </c>
      <c r="T46" s="127" t="s">
        <v>247</v>
      </c>
      <c r="U46" s="137">
        <v>0</v>
      </c>
      <c r="V46" s="138">
        <v>0</v>
      </c>
      <c r="W46" s="138">
        <v>0</v>
      </c>
      <c r="X46" s="138">
        <f t="shared" si="2"/>
        <v>0</v>
      </c>
      <c r="Y46" s="132"/>
      <c r="Z46" s="132"/>
    </row>
    <row r="47" spans="1:26" ht="14.4" x14ac:dyDescent="0.3">
      <c r="A47" s="27"/>
      <c r="B47" s="139"/>
      <c r="C47" s="523" t="s">
        <v>252</v>
      </c>
      <c r="D47" s="524"/>
      <c r="E47" s="524"/>
      <c r="F47" s="524"/>
      <c r="G47" s="524"/>
      <c r="H47" s="524"/>
      <c r="I47" s="524"/>
      <c r="J47" s="525"/>
      <c r="K47" s="139"/>
      <c r="L47" s="139"/>
      <c r="M47" s="139"/>
      <c r="N47" s="26"/>
      <c r="O47" s="24"/>
      <c r="P47" s="8"/>
      <c r="Q47" s="112"/>
      <c r="R47" s="113"/>
      <c r="S47" s="114" t="str">
        <f>C47</f>
        <v>CONCRETO ARMADO PARA FUNDAÇÕES - VIGAS BALDRAMES</v>
      </c>
      <c r="T47" s="115"/>
      <c r="U47" s="164"/>
      <c r="V47" s="115"/>
      <c r="W47" s="115"/>
      <c r="X47" s="115"/>
      <c r="Y47" s="8"/>
      <c r="Z47" s="8"/>
    </row>
    <row r="48" spans="1:26" s="133" customFormat="1" ht="0.6" customHeight="1" x14ac:dyDescent="0.3">
      <c r="A48" s="125"/>
      <c r="B48" s="126">
        <v>5651</v>
      </c>
      <c r="C48" s="520" t="s">
        <v>253</v>
      </c>
      <c r="D48" s="521"/>
      <c r="E48" s="521"/>
      <c r="F48" s="521"/>
      <c r="G48" s="521"/>
      <c r="H48" s="521"/>
      <c r="I48" s="521"/>
      <c r="J48" s="522"/>
      <c r="K48" s="127" t="s">
        <v>197</v>
      </c>
      <c r="L48" s="128">
        <v>0</v>
      </c>
      <c r="M48" s="129">
        <v>0</v>
      </c>
      <c r="N48" s="130">
        <v>0.27</v>
      </c>
      <c r="O48" s="131">
        <f t="shared" si="0"/>
        <v>0</v>
      </c>
      <c r="P48" s="132"/>
      <c r="Q48" s="134">
        <v>5651</v>
      </c>
      <c r="R48" s="134" t="s">
        <v>203</v>
      </c>
      <c r="S48" s="135" t="s">
        <v>253</v>
      </c>
      <c r="T48" s="136" t="s">
        <v>197</v>
      </c>
      <c r="U48" s="137">
        <v>0</v>
      </c>
      <c r="V48" s="138">
        <v>0</v>
      </c>
      <c r="W48" s="138">
        <v>0</v>
      </c>
      <c r="X48" s="138">
        <f t="shared" si="2"/>
        <v>0</v>
      </c>
      <c r="Y48" s="132"/>
      <c r="Z48" s="132"/>
    </row>
    <row r="49" spans="1:26" s="133" customFormat="1" ht="29.4" hidden="1" customHeight="1" x14ac:dyDescent="0.3">
      <c r="A49" s="125"/>
      <c r="B49" s="126" t="s">
        <v>240</v>
      </c>
      <c r="C49" s="520" t="s">
        <v>249</v>
      </c>
      <c r="D49" s="521"/>
      <c r="E49" s="521"/>
      <c r="F49" s="521"/>
      <c r="G49" s="521"/>
      <c r="H49" s="521"/>
      <c r="I49" s="521"/>
      <c r="J49" s="522"/>
      <c r="K49" s="127" t="s">
        <v>40</v>
      </c>
      <c r="L49" s="128">
        <v>0</v>
      </c>
      <c r="M49" s="129">
        <v>0</v>
      </c>
      <c r="N49" s="130">
        <v>0.27</v>
      </c>
      <c r="O49" s="131">
        <f t="shared" si="0"/>
        <v>0</v>
      </c>
      <c r="P49" s="132"/>
      <c r="Q49" s="134" t="s">
        <v>240</v>
      </c>
      <c r="R49" s="134" t="s">
        <v>203</v>
      </c>
      <c r="S49" s="135" t="s">
        <v>241</v>
      </c>
      <c r="T49" s="136" t="s">
        <v>40</v>
      </c>
      <c r="U49" s="137">
        <v>0</v>
      </c>
      <c r="V49" s="138">
        <v>0</v>
      </c>
      <c r="W49" s="138">
        <v>0</v>
      </c>
      <c r="X49" s="138">
        <f t="shared" si="2"/>
        <v>0</v>
      </c>
      <c r="Y49" s="132"/>
      <c r="Z49" s="132"/>
    </row>
    <row r="50" spans="1:26" s="133" customFormat="1" ht="28.2" hidden="1" customHeight="1" x14ac:dyDescent="0.3">
      <c r="A50" s="125"/>
      <c r="B50" s="126" t="s">
        <v>243</v>
      </c>
      <c r="C50" s="520" t="s">
        <v>254</v>
      </c>
      <c r="D50" s="521"/>
      <c r="E50" s="521"/>
      <c r="F50" s="521"/>
      <c r="G50" s="521"/>
      <c r="H50" s="521"/>
      <c r="I50" s="521"/>
      <c r="J50" s="522"/>
      <c r="K50" s="127" t="s">
        <v>40</v>
      </c>
      <c r="L50" s="128">
        <v>0</v>
      </c>
      <c r="M50" s="129">
        <v>0</v>
      </c>
      <c r="N50" s="130">
        <v>0.27</v>
      </c>
      <c r="O50" s="131">
        <f t="shared" si="0"/>
        <v>0</v>
      </c>
      <c r="P50" s="132"/>
      <c r="Q50" s="134" t="s">
        <v>243</v>
      </c>
      <c r="R50" s="134" t="s">
        <v>203</v>
      </c>
      <c r="S50" s="135" t="s">
        <v>255</v>
      </c>
      <c r="T50" s="136" t="s">
        <v>40</v>
      </c>
      <c r="U50" s="137">
        <v>0</v>
      </c>
      <c r="V50" s="138">
        <v>0</v>
      </c>
      <c r="W50" s="138">
        <v>0</v>
      </c>
      <c r="X50" s="138">
        <f t="shared" si="2"/>
        <v>0</v>
      </c>
      <c r="Y50" s="132"/>
      <c r="Z50" s="132"/>
    </row>
    <row r="51" spans="1:26" s="133" customFormat="1" ht="14.4" hidden="1" customHeight="1" x14ac:dyDescent="0.3">
      <c r="A51" s="125"/>
      <c r="B51" s="126" t="s">
        <v>245</v>
      </c>
      <c r="C51" s="520" t="s">
        <v>246</v>
      </c>
      <c r="D51" s="521"/>
      <c r="E51" s="521"/>
      <c r="F51" s="521"/>
      <c r="G51" s="521"/>
      <c r="H51" s="521"/>
      <c r="I51" s="521"/>
      <c r="J51" s="522"/>
      <c r="K51" s="127" t="s">
        <v>198</v>
      </c>
      <c r="L51" s="128">
        <v>0</v>
      </c>
      <c r="M51" s="129">
        <v>0</v>
      </c>
      <c r="N51" s="130">
        <v>0.27</v>
      </c>
      <c r="O51" s="131">
        <f t="shared" si="0"/>
        <v>0</v>
      </c>
      <c r="P51" s="132"/>
      <c r="Q51" s="134" t="s">
        <v>245</v>
      </c>
      <c r="R51" s="134" t="s">
        <v>203</v>
      </c>
      <c r="S51" s="135" t="s">
        <v>246</v>
      </c>
      <c r="T51" s="136" t="s">
        <v>198</v>
      </c>
      <c r="U51" s="137">
        <v>0</v>
      </c>
      <c r="V51" s="138">
        <v>0</v>
      </c>
      <c r="W51" s="138">
        <v>0</v>
      </c>
      <c r="X51" s="138">
        <f t="shared" si="2"/>
        <v>0</v>
      </c>
      <c r="Y51" s="132"/>
      <c r="Z51" s="132"/>
    </row>
    <row r="52" spans="1:26" s="182" customFormat="1" ht="14.4" x14ac:dyDescent="0.3">
      <c r="A52" s="183"/>
      <c r="B52" s="184" t="s">
        <v>257</v>
      </c>
      <c r="C52" s="508" t="s">
        <v>181</v>
      </c>
      <c r="D52" s="509"/>
      <c r="E52" s="509"/>
      <c r="F52" s="509"/>
      <c r="G52" s="509"/>
      <c r="H52" s="509"/>
      <c r="I52" s="509"/>
      <c r="J52" s="510"/>
      <c r="K52" s="173"/>
      <c r="L52" s="174"/>
      <c r="M52" s="175"/>
      <c r="N52" s="176"/>
      <c r="O52" s="174">
        <f>SUM(O53:O76)</f>
        <v>0</v>
      </c>
      <c r="P52" s="177"/>
      <c r="Q52" s="316" t="str">
        <f>B52</f>
        <v>4.00</v>
      </c>
      <c r="R52" s="317"/>
      <c r="S52" s="178" t="str">
        <f>C52</f>
        <v>SUPERESTRUTURA</v>
      </c>
      <c r="T52" s="179"/>
      <c r="U52" s="180"/>
      <c r="V52" s="179"/>
      <c r="W52" s="179"/>
      <c r="X52" s="179"/>
      <c r="Y52" s="177"/>
      <c r="Z52" s="177"/>
    </row>
    <row r="53" spans="1:26" ht="13.2" customHeight="1" x14ac:dyDescent="0.3">
      <c r="A53" s="27"/>
      <c r="B53" s="139"/>
      <c r="C53" s="523" t="s">
        <v>258</v>
      </c>
      <c r="D53" s="524"/>
      <c r="E53" s="524"/>
      <c r="F53" s="524"/>
      <c r="G53" s="524"/>
      <c r="H53" s="524"/>
      <c r="I53" s="524"/>
      <c r="J53" s="525"/>
      <c r="K53" s="139"/>
      <c r="L53" s="139"/>
      <c r="M53" s="139"/>
      <c r="N53" s="26"/>
      <c r="O53" s="24"/>
      <c r="P53" s="8"/>
      <c r="Q53" s="112"/>
      <c r="R53" s="113"/>
      <c r="S53" s="114" t="str">
        <f>C53</f>
        <v>CONCRETO ARMADO - VIGAS</v>
      </c>
      <c r="T53" s="115"/>
      <c r="U53" s="164"/>
      <c r="V53" s="115"/>
      <c r="W53" s="115"/>
      <c r="X53" s="115"/>
      <c r="Y53" s="8"/>
      <c r="Z53" s="8"/>
    </row>
    <row r="54" spans="1:26" s="133" customFormat="1" ht="0.6" hidden="1" customHeight="1" x14ac:dyDescent="0.3">
      <c r="A54" s="125"/>
      <c r="B54" s="126">
        <v>84219</v>
      </c>
      <c r="C54" s="520" t="s">
        <v>259</v>
      </c>
      <c r="D54" s="521"/>
      <c r="E54" s="521"/>
      <c r="F54" s="521"/>
      <c r="G54" s="521"/>
      <c r="H54" s="521"/>
      <c r="I54" s="521"/>
      <c r="J54" s="522"/>
      <c r="K54" s="127" t="s">
        <v>197</v>
      </c>
      <c r="L54" s="128">
        <v>0</v>
      </c>
      <c r="M54" s="129">
        <v>0</v>
      </c>
      <c r="N54" s="130">
        <v>0.27</v>
      </c>
      <c r="O54" s="131">
        <f t="shared" si="0"/>
        <v>0</v>
      </c>
      <c r="P54" s="132"/>
      <c r="Q54" s="134">
        <v>84219</v>
      </c>
      <c r="R54" s="134" t="s">
        <v>203</v>
      </c>
      <c r="S54" s="135" t="s">
        <v>253</v>
      </c>
      <c r="T54" s="136" t="s">
        <v>197</v>
      </c>
      <c r="U54" s="137">
        <v>0</v>
      </c>
      <c r="V54" s="138">
        <v>0</v>
      </c>
      <c r="W54" s="138">
        <v>0</v>
      </c>
      <c r="X54" s="138">
        <f t="shared" si="2"/>
        <v>0</v>
      </c>
      <c r="Y54" s="132"/>
      <c r="Z54" s="132"/>
    </row>
    <row r="55" spans="1:26" s="133" customFormat="1" ht="28.8" hidden="1" customHeight="1" x14ac:dyDescent="0.3">
      <c r="A55" s="125"/>
      <c r="B55" s="126" t="s">
        <v>240</v>
      </c>
      <c r="C55" s="520" t="s">
        <v>249</v>
      </c>
      <c r="D55" s="521"/>
      <c r="E55" s="521"/>
      <c r="F55" s="521"/>
      <c r="G55" s="521"/>
      <c r="H55" s="521"/>
      <c r="I55" s="521"/>
      <c r="J55" s="522"/>
      <c r="K55" s="127" t="s">
        <v>40</v>
      </c>
      <c r="L55" s="128">
        <v>0</v>
      </c>
      <c r="M55" s="129">
        <v>0</v>
      </c>
      <c r="N55" s="130">
        <v>0.27</v>
      </c>
      <c r="O55" s="131">
        <f t="shared" si="0"/>
        <v>0</v>
      </c>
      <c r="P55" s="132"/>
      <c r="Q55" s="134" t="s">
        <v>240</v>
      </c>
      <c r="R55" s="134" t="s">
        <v>203</v>
      </c>
      <c r="S55" s="135" t="s">
        <v>241</v>
      </c>
      <c r="T55" s="136" t="s">
        <v>40</v>
      </c>
      <c r="U55" s="137">
        <v>0</v>
      </c>
      <c r="V55" s="138">
        <v>0</v>
      </c>
      <c r="W55" s="138">
        <v>0</v>
      </c>
      <c r="X55" s="138">
        <f t="shared" si="2"/>
        <v>0</v>
      </c>
      <c r="Y55" s="132"/>
      <c r="Z55" s="132"/>
    </row>
    <row r="56" spans="1:26" s="133" customFormat="1" ht="27.6" hidden="1" customHeight="1" x14ac:dyDescent="0.3">
      <c r="A56" s="125"/>
      <c r="B56" s="126" t="s">
        <v>243</v>
      </c>
      <c r="C56" s="520" t="s">
        <v>254</v>
      </c>
      <c r="D56" s="521"/>
      <c r="E56" s="521"/>
      <c r="F56" s="521"/>
      <c r="G56" s="521"/>
      <c r="H56" s="521"/>
      <c r="I56" s="521"/>
      <c r="J56" s="522"/>
      <c r="K56" s="127" t="s">
        <v>40</v>
      </c>
      <c r="L56" s="128">
        <v>0</v>
      </c>
      <c r="M56" s="129">
        <v>0</v>
      </c>
      <c r="N56" s="130">
        <v>0.27</v>
      </c>
      <c r="O56" s="131">
        <f t="shared" si="0"/>
        <v>0</v>
      </c>
      <c r="P56" s="132"/>
      <c r="Q56" s="134" t="s">
        <v>243</v>
      </c>
      <c r="R56" s="134" t="s">
        <v>203</v>
      </c>
      <c r="S56" s="135" t="s">
        <v>255</v>
      </c>
      <c r="T56" s="136" t="s">
        <v>40</v>
      </c>
      <c r="U56" s="137">
        <v>0</v>
      </c>
      <c r="V56" s="138">
        <v>0</v>
      </c>
      <c r="W56" s="138">
        <v>0</v>
      </c>
      <c r="X56" s="138">
        <f t="shared" si="2"/>
        <v>0</v>
      </c>
      <c r="Y56" s="132"/>
      <c r="Z56" s="132"/>
    </row>
    <row r="57" spans="1:26" s="133" customFormat="1" ht="14.4" hidden="1" customHeight="1" x14ac:dyDescent="0.3">
      <c r="A57" s="125"/>
      <c r="B57" s="126" t="s">
        <v>245</v>
      </c>
      <c r="C57" s="520" t="s">
        <v>260</v>
      </c>
      <c r="D57" s="521"/>
      <c r="E57" s="521"/>
      <c r="F57" s="521"/>
      <c r="G57" s="521"/>
      <c r="H57" s="521"/>
      <c r="I57" s="521"/>
      <c r="J57" s="522"/>
      <c r="K57" s="127" t="s">
        <v>198</v>
      </c>
      <c r="L57" s="128">
        <v>0</v>
      </c>
      <c r="M57" s="129">
        <v>0</v>
      </c>
      <c r="N57" s="130">
        <v>0.27</v>
      </c>
      <c r="O57" s="131">
        <f t="shared" si="0"/>
        <v>0</v>
      </c>
      <c r="P57" s="132"/>
      <c r="Q57" s="134" t="s">
        <v>245</v>
      </c>
      <c r="R57" s="134" t="s">
        <v>203</v>
      </c>
      <c r="S57" s="135" t="s">
        <v>246</v>
      </c>
      <c r="T57" s="136" t="s">
        <v>198</v>
      </c>
      <c r="U57" s="137">
        <v>0</v>
      </c>
      <c r="V57" s="138">
        <v>0</v>
      </c>
      <c r="W57" s="138">
        <v>0</v>
      </c>
      <c r="X57" s="138">
        <f t="shared" si="2"/>
        <v>0</v>
      </c>
      <c r="Y57" s="132"/>
      <c r="Z57" s="132"/>
    </row>
    <row r="58" spans="1:26" ht="14.4" x14ac:dyDescent="0.3">
      <c r="A58" s="27"/>
      <c r="B58" s="139"/>
      <c r="C58" s="523" t="s">
        <v>261</v>
      </c>
      <c r="D58" s="524"/>
      <c r="E58" s="524"/>
      <c r="F58" s="524"/>
      <c r="G58" s="524"/>
      <c r="H58" s="524"/>
      <c r="I58" s="524"/>
      <c r="J58" s="525"/>
      <c r="K58" s="139"/>
      <c r="L58" s="139"/>
      <c r="M58" s="139"/>
      <c r="N58" s="139"/>
      <c r="O58" s="139"/>
      <c r="P58" s="8"/>
      <c r="Q58" s="112"/>
      <c r="R58" s="113"/>
      <c r="S58" s="114" t="str">
        <f>C58</f>
        <v>CONCRETO ARMADO - LAJES E PILARES</v>
      </c>
      <c r="T58" s="115"/>
      <c r="U58" s="164"/>
      <c r="V58" s="115"/>
      <c r="W58" s="115"/>
      <c r="X58" s="115"/>
      <c r="Y58" s="8"/>
      <c r="Z58" s="8"/>
    </row>
    <row r="59" spans="1:26" ht="14.4" hidden="1" customHeight="1" x14ac:dyDescent="0.3">
      <c r="A59" s="27"/>
      <c r="B59" s="126">
        <v>84219</v>
      </c>
      <c r="C59" s="520" t="s">
        <v>259</v>
      </c>
      <c r="D59" s="521"/>
      <c r="E59" s="521"/>
      <c r="F59" s="521"/>
      <c r="G59" s="521"/>
      <c r="H59" s="521"/>
      <c r="I59" s="521"/>
      <c r="J59" s="522"/>
      <c r="K59" s="127" t="s">
        <v>197</v>
      </c>
      <c r="L59" s="128">
        <v>0</v>
      </c>
      <c r="M59" s="129">
        <v>0</v>
      </c>
      <c r="N59" s="130">
        <v>0.27</v>
      </c>
      <c r="O59" s="131">
        <f t="shared" si="0"/>
        <v>0</v>
      </c>
      <c r="P59" s="8"/>
      <c r="Q59" s="134">
        <v>84219</v>
      </c>
      <c r="R59" s="134" t="s">
        <v>203</v>
      </c>
      <c r="S59" s="135" t="s">
        <v>253</v>
      </c>
      <c r="T59" s="136" t="s">
        <v>197</v>
      </c>
      <c r="U59" s="137">
        <v>0</v>
      </c>
      <c r="V59" s="138">
        <v>0</v>
      </c>
      <c r="W59" s="138">
        <v>0</v>
      </c>
      <c r="X59" s="138">
        <f t="shared" ref="X59:X122" si="3">U59*W59</f>
        <v>0</v>
      </c>
      <c r="Y59" s="8"/>
      <c r="Z59" s="8"/>
    </row>
    <row r="60" spans="1:26" ht="27.6" hidden="1" customHeight="1" x14ac:dyDescent="0.3">
      <c r="A60" s="27"/>
      <c r="B60" s="126" t="s">
        <v>240</v>
      </c>
      <c r="C60" s="520" t="s">
        <v>249</v>
      </c>
      <c r="D60" s="521"/>
      <c r="E60" s="521"/>
      <c r="F60" s="521"/>
      <c r="G60" s="521"/>
      <c r="H60" s="521"/>
      <c r="I60" s="521"/>
      <c r="J60" s="522"/>
      <c r="K60" s="127" t="s">
        <v>40</v>
      </c>
      <c r="L60" s="128">
        <v>0</v>
      </c>
      <c r="M60" s="129">
        <v>0</v>
      </c>
      <c r="N60" s="130">
        <v>0.27</v>
      </c>
      <c r="O60" s="131">
        <f t="shared" si="0"/>
        <v>0</v>
      </c>
      <c r="P60" s="8"/>
      <c r="Q60" s="134" t="s">
        <v>240</v>
      </c>
      <c r="R60" s="134" t="s">
        <v>203</v>
      </c>
      <c r="S60" s="135" t="s">
        <v>241</v>
      </c>
      <c r="T60" s="136" t="s">
        <v>40</v>
      </c>
      <c r="U60" s="137">
        <v>0</v>
      </c>
      <c r="V60" s="138">
        <v>0</v>
      </c>
      <c r="W60" s="138">
        <v>0</v>
      </c>
      <c r="X60" s="138">
        <f t="shared" si="3"/>
        <v>0</v>
      </c>
      <c r="Y60" s="8"/>
      <c r="Z60" s="8"/>
    </row>
    <row r="61" spans="1:26" ht="27.6" hidden="1" customHeight="1" x14ac:dyDescent="0.3">
      <c r="A61" s="27"/>
      <c r="B61" s="126" t="s">
        <v>243</v>
      </c>
      <c r="C61" s="520" t="s">
        <v>254</v>
      </c>
      <c r="D61" s="521"/>
      <c r="E61" s="521"/>
      <c r="F61" s="521"/>
      <c r="G61" s="521"/>
      <c r="H61" s="521"/>
      <c r="I61" s="521"/>
      <c r="J61" s="522"/>
      <c r="K61" s="127" t="s">
        <v>40</v>
      </c>
      <c r="L61" s="128">
        <v>0</v>
      </c>
      <c r="M61" s="129">
        <v>0</v>
      </c>
      <c r="N61" s="130">
        <v>0.27</v>
      </c>
      <c r="O61" s="131">
        <f t="shared" si="0"/>
        <v>0</v>
      </c>
      <c r="P61" s="8"/>
      <c r="Q61" s="134" t="s">
        <v>243</v>
      </c>
      <c r="R61" s="134" t="s">
        <v>203</v>
      </c>
      <c r="S61" s="135" t="s">
        <v>255</v>
      </c>
      <c r="T61" s="136" t="s">
        <v>40</v>
      </c>
      <c r="U61" s="137">
        <v>0</v>
      </c>
      <c r="V61" s="138">
        <v>0</v>
      </c>
      <c r="W61" s="138">
        <v>0</v>
      </c>
      <c r="X61" s="138">
        <f t="shared" si="3"/>
        <v>0</v>
      </c>
      <c r="Y61" s="8"/>
      <c r="Z61" s="8"/>
    </row>
    <row r="62" spans="1:26" ht="14.4" hidden="1" customHeight="1" x14ac:dyDescent="0.3">
      <c r="A62" s="27"/>
      <c r="B62" s="126" t="s">
        <v>245</v>
      </c>
      <c r="C62" s="520" t="s">
        <v>260</v>
      </c>
      <c r="D62" s="521"/>
      <c r="E62" s="521"/>
      <c r="F62" s="521"/>
      <c r="G62" s="521"/>
      <c r="H62" s="521"/>
      <c r="I62" s="521"/>
      <c r="J62" s="522"/>
      <c r="K62" s="127" t="s">
        <v>198</v>
      </c>
      <c r="L62" s="128">
        <v>0</v>
      </c>
      <c r="M62" s="129">
        <v>0</v>
      </c>
      <c r="N62" s="130">
        <v>0.27</v>
      </c>
      <c r="O62" s="131">
        <f t="shared" si="0"/>
        <v>0</v>
      </c>
      <c r="P62" s="8"/>
      <c r="Q62" s="134" t="s">
        <v>245</v>
      </c>
      <c r="R62" s="134" t="s">
        <v>203</v>
      </c>
      <c r="S62" s="135" t="s">
        <v>246</v>
      </c>
      <c r="T62" s="136" t="s">
        <v>198</v>
      </c>
      <c r="U62" s="137">
        <v>0</v>
      </c>
      <c r="V62" s="138">
        <v>0</v>
      </c>
      <c r="W62" s="138">
        <v>0</v>
      </c>
      <c r="X62" s="138">
        <f t="shared" si="3"/>
        <v>0</v>
      </c>
      <c r="Y62" s="8"/>
      <c r="Z62" s="8"/>
    </row>
    <row r="63" spans="1:26" ht="13.8" customHeight="1" x14ac:dyDescent="0.3">
      <c r="A63" s="27"/>
      <c r="B63" s="139"/>
      <c r="C63" s="523" t="s">
        <v>262</v>
      </c>
      <c r="D63" s="524"/>
      <c r="E63" s="524"/>
      <c r="F63" s="524"/>
      <c r="G63" s="524"/>
      <c r="H63" s="524"/>
      <c r="I63" s="524"/>
      <c r="J63" s="525"/>
      <c r="K63" s="139"/>
      <c r="L63" s="139"/>
      <c r="M63" s="139"/>
      <c r="N63" s="139"/>
      <c r="O63" s="139"/>
      <c r="P63" s="8"/>
      <c r="Q63" s="112"/>
      <c r="R63" s="113"/>
      <c r="S63" s="114" t="str">
        <f>C63</f>
        <v>CONCRETO ARMADO - ARQUIBANCADAS E BANCO</v>
      </c>
      <c r="T63" s="115"/>
      <c r="U63" s="164"/>
      <c r="V63" s="115"/>
      <c r="W63" s="115"/>
      <c r="X63" s="115"/>
      <c r="Y63" s="8"/>
      <c r="Z63" s="8"/>
    </row>
    <row r="64" spans="1:26" s="133" customFormat="1" ht="30" hidden="1" customHeight="1" x14ac:dyDescent="0.3">
      <c r="A64" s="125"/>
      <c r="B64" s="126">
        <v>92263</v>
      </c>
      <c r="C64" s="520" t="s">
        <v>36</v>
      </c>
      <c r="D64" s="521"/>
      <c r="E64" s="521"/>
      <c r="F64" s="521"/>
      <c r="G64" s="521"/>
      <c r="H64" s="521"/>
      <c r="I64" s="521"/>
      <c r="J64" s="522"/>
      <c r="K64" s="127" t="s">
        <v>197</v>
      </c>
      <c r="L64" s="128">
        <v>0</v>
      </c>
      <c r="M64" s="129">
        <v>0</v>
      </c>
      <c r="N64" s="130">
        <v>0.27</v>
      </c>
      <c r="O64" s="131">
        <f t="shared" si="0"/>
        <v>0</v>
      </c>
      <c r="P64" s="132"/>
      <c r="Q64" s="143">
        <v>92263</v>
      </c>
      <c r="R64" s="134" t="s">
        <v>203</v>
      </c>
      <c r="S64" s="135" t="s">
        <v>36</v>
      </c>
      <c r="T64" s="144" t="s">
        <v>248</v>
      </c>
      <c r="U64" s="165">
        <v>0</v>
      </c>
      <c r="V64" s="141">
        <v>0</v>
      </c>
      <c r="W64" s="141">
        <v>0</v>
      </c>
      <c r="X64" s="138">
        <f t="shared" si="3"/>
        <v>0</v>
      </c>
      <c r="Y64" s="132"/>
      <c r="Z64" s="132"/>
    </row>
    <row r="65" spans="1:26" s="133" customFormat="1" ht="28.2" hidden="1" customHeight="1" x14ac:dyDescent="0.3">
      <c r="A65" s="125"/>
      <c r="B65" s="126">
        <v>92916</v>
      </c>
      <c r="C65" s="520" t="s">
        <v>263</v>
      </c>
      <c r="D65" s="521"/>
      <c r="E65" s="521"/>
      <c r="F65" s="521"/>
      <c r="G65" s="521"/>
      <c r="H65" s="521"/>
      <c r="I65" s="521"/>
      <c r="J65" s="522"/>
      <c r="K65" s="127" t="s">
        <v>40</v>
      </c>
      <c r="L65" s="128">
        <v>0</v>
      </c>
      <c r="M65" s="129">
        <v>0</v>
      </c>
      <c r="N65" s="130">
        <v>0.27</v>
      </c>
      <c r="O65" s="131">
        <f t="shared" si="0"/>
        <v>0</v>
      </c>
      <c r="P65" s="132"/>
      <c r="Q65" s="143">
        <v>92916</v>
      </c>
      <c r="R65" s="134" t="s">
        <v>203</v>
      </c>
      <c r="S65" s="135" t="s">
        <v>263</v>
      </c>
      <c r="T65" s="127" t="s">
        <v>40</v>
      </c>
      <c r="U65" s="165">
        <v>0</v>
      </c>
      <c r="V65" s="141">
        <v>0</v>
      </c>
      <c r="W65" s="141">
        <v>0</v>
      </c>
      <c r="X65" s="138">
        <f t="shared" si="3"/>
        <v>0</v>
      </c>
      <c r="Y65" s="132"/>
      <c r="Z65" s="132"/>
    </row>
    <row r="66" spans="1:26" s="133" customFormat="1" ht="28.8" hidden="1" customHeight="1" x14ac:dyDescent="0.3">
      <c r="A66" s="125"/>
      <c r="B66" s="126">
        <v>92915</v>
      </c>
      <c r="C66" s="520" t="s">
        <v>264</v>
      </c>
      <c r="D66" s="521"/>
      <c r="E66" s="521"/>
      <c r="F66" s="521"/>
      <c r="G66" s="521"/>
      <c r="H66" s="521"/>
      <c r="I66" s="521"/>
      <c r="J66" s="522"/>
      <c r="K66" s="127" t="s">
        <v>40</v>
      </c>
      <c r="L66" s="128">
        <v>0</v>
      </c>
      <c r="M66" s="129">
        <v>0</v>
      </c>
      <c r="N66" s="130">
        <v>0.27</v>
      </c>
      <c r="O66" s="131">
        <f t="shared" si="0"/>
        <v>0</v>
      </c>
      <c r="P66" s="132"/>
      <c r="Q66" s="143">
        <v>92915</v>
      </c>
      <c r="R66" s="134" t="s">
        <v>203</v>
      </c>
      <c r="S66" s="135" t="s">
        <v>264</v>
      </c>
      <c r="T66" s="127" t="s">
        <v>40</v>
      </c>
      <c r="U66" s="165">
        <v>0</v>
      </c>
      <c r="V66" s="141">
        <v>0</v>
      </c>
      <c r="W66" s="141">
        <v>0</v>
      </c>
      <c r="X66" s="138">
        <f t="shared" si="3"/>
        <v>0</v>
      </c>
      <c r="Y66" s="132"/>
      <c r="Z66" s="132"/>
    </row>
    <row r="67" spans="1:26" s="133" customFormat="1" ht="30" hidden="1" customHeight="1" x14ac:dyDescent="0.3">
      <c r="A67" s="125"/>
      <c r="B67" s="126">
        <v>103674</v>
      </c>
      <c r="C67" s="520" t="s">
        <v>265</v>
      </c>
      <c r="D67" s="521"/>
      <c r="E67" s="521"/>
      <c r="F67" s="521"/>
      <c r="G67" s="521"/>
      <c r="H67" s="521"/>
      <c r="I67" s="521"/>
      <c r="J67" s="522"/>
      <c r="K67" s="127" t="s">
        <v>198</v>
      </c>
      <c r="L67" s="128">
        <v>0</v>
      </c>
      <c r="M67" s="129">
        <v>0</v>
      </c>
      <c r="N67" s="130">
        <v>0.27</v>
      </c>
      <c r="O67" s="131">
        <f t="shared" si="0"/>
        <v>0</v>
      </c>
      <c r="P67" s="132"/>
      <c r="Q67" s="143">
        <v>103674</v>
      </c>
      <c r="R67" s="134" t="s">
        <v>203</v>
      </c>
      <c r="S67" s="135" t="s">
        <v>265</v>
      </c>
      <c r="T67" s="127" t="s">
        <v>198</v>
      </c>
      <c r="U67" s="165">
        <v>0</v>
      </c>
      <c r="V67" s="141">
        <v>0</v>
      </c>
      <c r="W67" s="141">
        <v>0</v>
      </c>
      <c r="X67" s="138">
        <f t="shared" si="3"/>
        <v>0</v>
      </c>
      <c r="Y67" s="132"/>
      <c r="Z67" s="132"/>
    </row>
    <row r="68" spans="1:26" s="133" customFormat="1" ht="29.4" hidden="1" customHeight="1" x14ac:dyDescent="0.3">
      <c r="A68" s="125"/>
      <c r="B68" s="126">
        <v>96385</v>
      </c>
      <c r="C68" s="520" t="s">
        <v>266</v>
      </c>
      <c r="D68" s="521"/>
      <c r="E68" s="521"/>
      <c r="F68" s="521"/>
      <c r="G68" s="521"/>
      <c r="H68" s="521"/>
      <c r="I68" s="521"/>
      <c r="J68" s="522"/>
      <c r="K68" s="127" t="s">
        <v>198</v>
      </c>
      <c r="L68" s="128">
        <v>0</v>
      </c>
      <c r="M68" s="129">
        <v>0</v>
      </c>
      <c r="N68" s="130">
        <v>0.27</v>
      </c>
      <c r="O68" s="131">
        <f t="shared" si="0"/>
        <v>0</v>
      </c>
      <c r="P68" s="132"/>
      <c r="Q68" s="143">
        <v>96385</v>
      </c>
      <c r="R68" s="134" t="s">
        <v>203</v>
      </c>
      <c r="S68" s="135" t="s">
        <v>266</v>
      </c>
      <c r="T68" s="127" t="s">
        <v>198</v>
      </c>
      <c r="U68" s="165">
        <v>0</v>
      </c>
      <c r="V68" s="141">
        <v>0</v>
      </c>
      <c r="W68" s="141">
        <v>0</v>
      </c>
      <c r="X68" s="138">
        <f t="shared" si="3"/>
        <v>0</v>
      </c>
      <c r="Y68" s="132"/>
      <c r="Z68" s="132"/>
    </row>
    <row r="69" spans="1:26" ht="14.4" x14ac:dyDescent="0.3">
      <c r="A69" s="27"/>
      <c r="B69" s="139"/>
      <c r="C69" s="523" t="s">
        <v>267</v>
      </c>
      <c r="D69" s="524"/>
      <c r="E69" s="524"/>
      <c r="F69" s="524"/>
      <c r="G69" s="524"/>
      <c r="H69" s="524"/>
      <c r="I69" s="524"/>
      <c r="J69" s="525"/>
      <c r="K69" s="139"/>
      <c r="L69" s="139"/>
      <c r="M69" s="139"/>
      <c r="N69" s="139"/>
      <c r="O69" s="139"/>
      <c r="P69" s="8"/>
      <c r="Q69" s="112"/>
      <c r="R69" s="113"/>
      <c r="S69" s="114" t="str">
        <f>C69</f>
        <v>CONCRETO ARMADO - VERGAS</v>
      </c>
      <c r="T69" s="115"/>
      <c r="U69" s="164"/>
      <c r="V69" s="115"/>
      <c r="W69" s="115"/>
      <c r="X69" s="115"/>
      <c r="Y69" s="8"/>
      <c r="Z69" s="8"/>
    </row>
    <row r="70" spans="1:26" s="133" customFormat="1" ht="0.6" hidden="1" customHeight="1" x14ac:dyDescent="0.3">
      <c r="A70" s="125"/>
      <c r="B70" s="126">
        <v>83901</v>
      </c>
      <c r="C70" s="520" t="s">
        <v>268</v>
      </c>
      <c r="D70" s="521"/>
      <c r="E70" s="521"/>
      <c r="F70" s="521"/>
      <c r="G70" s="521"/>
      <c r="H70" s="521"/>
      <c r="I70" s="521"/>
      <c r="J70" s="522"/>
      <c r="K70" s="127" t="s">
        <v>57</v>
      </c>
      <c r="L70" s="128">
        <v>0</v>
      </c>
      <c r="M70" s="129">
        <v>0</v>
      </c>
      <c r="N70" s="130">
        <v>0.27</v>
      </c>
      <c r="O70" s="131">
        <f t="shared" si="0"/>
        <v>0</v>
      </c>
      <c r="P70" s="132"/>
      <c r="Q70" s="134">
        <v>83901</v>
      </c>
      <c r="R70" s="134" t="s">
        <v>203</v>
      </c>
      <c r="S70" s="135" t="s">
        <v>268</v>
      </c>
      <c r="T70" s="136" t="s">
        <v>57</v>
      </c>
      <c r="U70" s="137">
        <v>0</v>
      </c>
      <c r="V70" s="138">
        <v>0</v>
      </c>
      <c r="W70" s="138">
        <v>0</v>
      </c>
      <c r="X70" s="138">
        <f t="shared" si="3"/>
        <v>0</v>
      </c>
      <c r="Y70" s="132"/>
      <c r="Z70" s="132"/>
    </row>
    <row r="71" spans="1:26" ht="14.4" x14ac:dyDescent="0.3">
      <c r="A71" s="27"/>
      <c r="B71" s="139"/>
      <c r="C71" s="523" t="s">
        <v>35</v>
      </c>
      <c r="D71" s="524"/>
      <c r="E71" s="524"/>
      <c r="F71" s="524"/>
      <c r="G71" s="524"/>
      <c r="H71" s="524"/>
      <c r="I71" s="524"/>
      <c r="J71" s="525"/>
      <c r="K71" s="139"/>
      <c r="L71" s="139"/>
      <c r="M71" s="139"/>
      <c r="N71" s="139"/>
      <c r="O71" s="169"/>
      <c r="P71" s="8"/>
      <c r="Q71" s="112"/>
      <c r="R71" s="113"/>
      <c r="S71" s="114" t="str">
        <f>C71</f>
        <v>CONCRETO ARMADO - LAJE DE PISO</v>
      </c>
      <c r="T71" s="115"/>
      <c r="U71" s="164"/>
      <c r="V71" s="115"/>
      <c r="W71" s="115"/>
      <c r="X71" s="115"/>
      <c r="Y71" s="8"/>
      <c r="Z71" s="8"/>
    </row>
    <row r="72" spans="1:26" s="158" customFormat="1" ht="29.4" customHeight="1" x14ac:dyDescent="0.3">
      <c r="A72" s="147"/>
      <c r="B72" s="148">
        <v>92263</v>
      </c>
      <c r="C72" s="496" t="s">
        <v>36</v>
      </c>
      <c r="D72" s="497"/>
      <c r="E72" s="497"/>
      <c r="F72" s="497"/>
      <c r="G72" s="497"/>
      <c r="H72" s="497"/>
      <c r="I72" s="497"/>
      <c r="J72" s="498"/>
      <c r="K72" s="149" t="s">
        <v>197</v>
      </c>
      <c r="L72" s="233">
        <v>0</v>
      </c>
      <c r="M72" s="150">
        <v>10.8</v>
      </c>
      <c r="N72" s="234">
        <v>0</v>
      </c>
      <c r="O72" s="151">
        <f t="shared" si="0"/>
        <v>0</v>
      </c>
      <c r="P72" s="152"/>
      <c r="Q72" s="153">
        <v>92263</v>
      </c>
      <c r="R72" s="153" t="s">
        <v>203</v>
      </c>
      <c r="S72" s="154" t="s">
        <v>36</v>
      </c>
      <c r="T72" s="155" t="s">
        <v>197</v>
      </c>
      <c r="U72" s="156">
        <v>10.8</v>
      </c>
      <c r="V72" s="157">
        <v>149.99</v>
      </c>
      <c r="W72" s="157">
        <v>190.49</v>
      </c>
      <c r="X72" s="157">
        <f t="shared" si="3"/>
        <v>2057.2920000000004</v>
      </c>
      <c r="Y72" s="152"/>
      <c r="Z72" s="152"/>
    </row>
    <row r="73" spans="1:26" s="158" customFormat="1" ht="28.2" customHeight="1" x14ac:dyDescent="0.3">
      <c r="A73" s="147"/>
      <c r="B73" s="148">
        <v>96622</v>
      </c>
      <c r="C73" s="496" t="s">
        <v>37</v>
      </c>
      <c r="D73" s="497"/>
      <c r="E73" s="497"/>
      <c r="F73" s="497"/>
      <c r="G73" s="497"/>
      <c r="H73" s="497"/>
      <c r="I73" s="497"/>
      <c r="J73" s="498"/>
      <c r="K73" s="149" t="s">
        <v>198</v>
      </c>
      <c r="L73" s="233">
        <v>0</v>
      </c>
      <c r="M73" s="150">
        <v>33.83</v>
      </c>
      <c r="N73" s="234">
        <v>0</v>
      </c>
      <c r="O73" s="151">
        <f t="shared" si="0"/>
        <v>0</v>
      </c>
      <c r="P73" s="152"/>
      <c r="Q73" s="153">
        <v>96622</v>
      </c>
      <c r="R73" s="153" t="s">
        <v>203</v>
      </c>
      <c r="S73" s="154" t="s">
        <v>269</v>
      </c>
      <c r="T73" s="155" t="s">
        <v>198</v>
      </c>
      <c r="U73" s="156">
        <v>33.83</v>
      </c>
      <c r="V73" s="157">
        <v>124.99</v>
      </c>
      <c r="W73" s="157">
        <v>158.74</v>
      </c>
      <c r="X73" s="157">
        <f t="shared" si="3"/>
        <v>5370.1742000000004</v>
      </c>
      <c r="Y73" s="152"/>
      <c r="Z73" s="152"/>
    </row>
    <row r="74" spans="1:26" s="158" customFormat="1" ht="27.6" customHeight="1" x14ac:dyDescent="0.3">
      <c r="A74" s="147"/>
      <c r="B74" s="148">
        <v>97113</v>
      </c>
      <c r="C74" s="496" t="s">
        <v>38</v>
      </c>
      <c r="D74" s="497"/>
      <c r="E74" s="497"/>
      <c r="F74" s="497"/>
      <c r="G74" s="497"/>
      <c r="H74" s="497"/>
      <c r="I74" s="497"/>
      <c r="J74" s="498"/>
      <c r="K74" s="149" t="s">
        <v>197</v>
      </c>
      <c r="L74" s="233">
        <v>0</v>
      </c>
      <c r="M74" s="150">
        <v>676.67</v>
      </c>
      <c r="N74" s="234">
        <v>0</v>
      </c>
      <c r="O74" s="151">
        <f t="shared" si="0"/>
        <v>0</v>
      </c>
      <c r="P74" s="152"/>
      <c r="Q74" s="153">
        <v>97113</v>
      </c>
      <c r="R74" s="153" t="s">
        <v>203</v>
      </c>
      <c r="S74" s="154" t="s">
        <v>38</v>
      </c>
      <c r="T74" s="155" t="s">
        <v>197</v>
      </c>
      <c r="U74" s="156">
        <v>676.67</v>
      </c>
      <c r="V74" s="157">
        <v>1.82</v>
      </c>
      <c r="W74" s="157">
        <v>2.31</v>
      </c>
      <c r="X74" s="157">
        <f t="shared" si="3"/>
        <v>1563.1077</v>
      </c>
      <c r="Y74" s="152"/>
      <c r="Z74" s="152"/>
    </row>
    <row r="75" spans="1:26" s="158" customFormat="1" ht="28.8" customHeight="1" x14ac:dyDescent="0.3">
      <c r="A75" s="147"/>
      <c r="B75" s="148">
        <v>97088</v>
      </c>
      <c r="C75" s="496" t="s">
        <v>39</v>
      </c>
      <c r="D75" s="497"/>
      <c r="E75" s="497"/>
      <c r="F75" s="497"/>
      <c r="G75" s="497"/>
      <c r="H75" s="497"/>
      <c r="I75" s="497"/>
      <c r="J75" s="498"/>
      <c r="K75" s="149" t="s">
        <v>40</v>
      </c>
      <c r="L75" s="233">
        <v>0</v>
      </c>
      <c r="M75" s="150">
        <v>1001.47</v>
      </c>
      <c r="N75" s="234">
        <v>0</v>
      </c>
      <c r="O75" s="151">
        <f t="shared" si="0"/>
        <v>0</v>
      </c>
      <c r="P75" s="152"/>
      <c r="Q75" s="153">
        <v>97088</v>
      </c>
      <c r="R75" s="153" t="s">
        <v>203</v>
      </c>
      <c r="S75" s="154" t="s">
        <v>39</v>
      </c>
      <c r="T75" s="155" t="s">
        <v>40</v>
      </c>
      <c r="U75" s="156">
        <v>1001.47</v>
      </c>
      <c r="V75" s="157">
        <v>14.57</v>
      </c>
      <c r="W75" s="157">
        <v>18.5</v>
      </c>
      <c r="X75" s="157">
        <f t="shared" si="3"/>
        <v>18527.195</v>
      </c>
      <c r="Y75" s="152"/>
      <c r="Z75" s="152"/>
    </row>
    <row r="76" spans="1:26" s="158" customFormat="1" ht="31.2" customHeight="1" x14ac:dyDescent="0.3">
      <c r="A76" s="147"/>
      <c r="B76" s="148">
        <v>103674</v>
      </c>
      <c r="C76" s="496" t="s">
        <v>41</v>
      </c>
      <c r="D76" s="497"/>
      <c r="E76" s="497"/>
      <c r="F76" s="497"/>
      <c r="G76" s="497"/>
      <c r="H76" s="497"/>
      <c r="I76" s="497"/>
      <c r="J76" s="498"/>
      <c r="K76" s="149" t="s">
        <v>198</v>
      </c>
      <c r="L76" s="233">
        <v>0</v>
      </c>
      <c r="M76" s="150">
        <v>27.07</v>
      </c>
      <c r="N76" s="234">
        <v>0</v>
      </c>
      <c r="O76" s="151">
        <f t="shared" si="0"/>
        <v>0</v>
      </c>
      <c r="P76" s="152"/>
      <c r="Q76" s="153">
        <v>103674</v>
      </c>
      <c r="R76" s="153" t="s">
        <v>203</v>
      </c>
      <c r="S76" s="154" t="s">
        <v>270</v>
      </c>
      <c r="T76" s="155" t="s">
        <v>198</v>
      </c>
      <c r="U76" s="156">
        <v>27.07</v>
      </c>
      <c r="V76" s="157">
        <v>596.95000000000005</v>
      </c>
      <c r="W76" s="157">
        <v>758.13</v>
      </c>
      <c r="X76" s="157">
        <f t="shared" si="3"/>
        <v>20522.579099999999</v>
      </c>
      <c r="Y76" s="152"/>
      <c r="Z76" s="152"/>
    </row>
    <row r="77" spans="1:26" s="182" customFormat="1" ht="12.6" customHeight="1" x14ac:dyDescent="0.3">
      <c r="A77" s="183"/>
      <c r="B77" s="184" t="s">
        <v>271</v>
      </c>
      <c r="C77" s="508" t="s">
        <v>272</v>
      </c>
      <c r="D77" s="509"/>
      <c r="E77" s="509"/>
      <c r="F77" s="509"/>
      <c r="G77" s="509"/>
      <c r="H77" s="509"/>
      <c r="I77" s="509"/>
      <c r="J77" s="510"/>
      <c r="K77" s="173"/>
      <c r="L77" s="174"/>
      <c r="M77" s="175"/>
      <c r="N77" s="176"/>
      <c r="O77" s="174">
        <f>SUM(O78:O84)</f>
        <v>0</v>
      </c>
      <c r="P77" s="177"/>
      <c r="Q77" s="316" t="str">
        <f>B77</f>
        <v>5.00</v>
      </c>
      <c r="R77" s="317"/>
      <c r="S77" s="178" t="str">
        <f>C77</f>
        <v xml:space="preserve">SISTEMA DE VEDAÇÃO VERTICAL INTERNO E EXTERNO [PAREDES] </v>
      </c>
      <c r="T77" s="179"/>
      <c r="U77" s="180"/>
      <c r="V77" s="179"/>
      <c r="W77" s="179"/>
      <c r="X77" s="179"/>
      <c r="Y77" s="177"/>
      <c r="Z77" s="177"/>
    </row>
    <row r="78" spans="1:26" s="133" customFormat="1" ht="27.6" hidden="1" customHeight="1" x14ac:dyDescent="0.3">
      <c r="A78" s="125"/>
      <c r="B78" s="126">
        <v>87504</v>
      </c>
      <c r="C78" s="520" t="s">
        <v>276</v>
      </c>
      <c r="D78" s="521"/>
      <c r="E78" s="521"/>
      <c r="F78" s="521"/>
      <c r="G78" s="521"/>
      <c r="H78" s="521"/>
      <c r="I78" s="521"/>
      <c r="J78" s="522"/>
      <c r="K78" s="127" t="s">
        <v>197</v>
      </c>
      <c r="L78" s="128">
        <v>0</v>
      </c>
      <c r="M78" s="129">
        <v>0</v>
      </c>
      <c r="N78" s="130">
        <v>0.27</v>
      </c>
      <c r="O78" s="131">
        <f t="shared" si="0"/>
        <v>0</v>
      </c>
      <c r="P78" s="132"/>
      <c r="Q78" s="134">
        <v>87504</v>
      </c>
      <c r="R78" s="134" t="s">
        <v>203</v>
      </c>
      <c r="S78" s="135" t="s">
        <v>273</v>
      </c>
      <c r="T78" s="136" t="s">
        <v>197</v>
      </c>
      <c r="U78" s="137">
        <v>0</v>
      </c>
      <c r="V78" s="138">
        <v>0</v>
      </c>
      <c r="W78" s="138">
        <v>0</v>
      </c>
      <c r="X78" s="138">
        <f t="shared" si="3"/>
        <v>0</v>
      </c>
      <c r="Y78" s="132"/>
      <c r="Z78" s="132"/>
    </row>
    <row r="79" spans="1:26" s="133" customFormat="1" ht="27.6" hidden="1" customHeight="1" x14ac:dyDescent="0.3">
      <c r="A79" s="125"/>
      <c r="B79" s="126" t="s">
        <v>274</v>
      </c>
      <c r="C79" s="520" t="s">
        <v>275</v>
      </c>
      <c r="D79" s="521"/>
      <c r="E79" s="521"/>
      <c r="F79" s="521"/>
      <c r="G79" s="521"/>
      <c r="H79" s="521"/>
      <c r="I79" s="521"/>
      <c r="J79" s="522"/>
      <c r="K79" s="127" t="s">
        <v>197</v>
      </c>
      <c r="L79" s="128">
        <v>0</v>
      </c>
      <c r="M79" s="129">
        <v>0</v>
      </c>
      <c r="N79" s="130">
        <v>0.27</v>
      </c>
      <c r="O79" s="131">
        <f t="shared" si="0"/>
        <v>0</v>
      </c>
      <c r="P79" s="132"/>
      <c r="Q79" s="134" t="s">
        <v>274</v>
      </c>
      <c r="R79" s="134" t="s">
        <v>203</v>
      </c>
      <c r="S79" s="135" t="s">
        <v>275</v>
      </c>
      <c r="T79" s="136" t="s">
        <v>197</v>
      </c>
      <c r="U79" s="137">
        <v>0</v>
      </c>
      <c r="V79" s="138">
        <v>0</v>
      </c>
      <c r="W79" s="138">
        <v>0</v>
      </c>
      <c r="X79" s="138">
        <f t="shared" si="3"/>
        <v>0</v>
      </c>
      <c r="Y79" s="132"/>
      <c r="Z79" s="132"/>
    </row>
    <row r="80" spans="1:26" s="158" customFormat="1" ht="31.2" customHeight="1" x14ac:dyDescent="0.3">
      <c r="A80" s="147"/>
      <c r="B80" s="148">
        <v>101161</v>
      </c>
      <c r="C80" s="496" t="s">
        <v>277</v>
      </c>
      <c r="D80" s="497"/>
      <c r="E80" s="497"/>
      <c r="F80" s="497"/>
      <c r="G80" s="497"/>
      <c r="H80" s="497"/>
      <c r="I80" s="497"/>
      <c r="J80" s="498"/>
      <c r="K80" s="149" t="s">
        <v>197</v>
      </c>
      <c r="L80" s="233">
        <v>0</v>
      </c>
      <c r="M80" s="150">
        <v>134.72</v>
      </c>
      <c r="N80" s="234">
        <v>0</v>
      </c>
      <c r="O80" s="151">
        <f t="shared" si="0"/>
        <v>0</v>
      </c>
      <c r="P80" s="152"/>
      <c r="Q80" s="153">
        <v>101161</v>
      </c>
      <c r="R80" s="153" t="s">
        <v>203</v>
      </c>
      <c r="S80" s="154" t="s">
        <v>277</v>
      </c>
      <c r="T80" s="155" t="s">
        <v>197</v>
      </c>
      <c r="U80" s="156">
        <v>134.72</v>
      </c>
      <c r="V80" s="157">
        <v>231.66</v>
      </c>
      <c r="W80" s="157">
        <v>294.20999999999998</v>
      </c>
      <c r="X80" s="157">
        <f t="shared" si="3"/>
        <v>39635.9712</v>
      </c>
      <c r="Y80" s="152"/>
      <c r="Z80" s="152"/>
    </row>
    <row r="81" spans="1:26" ht="14.4" customHeight="1" x14ac:dyDescent="0.3">
      <c r="A81" s="27"/>
      <c r="B81" s="139"/>
      <c r="C81" s="514" t="s">
        <v>278</v>
      </c>
      <c r="D81" s="515"/>
      <c r="E81" s="515"/>
      <c r="F81" s="515"/>
      <c r="G81" s="515"/>
      <c r="H81" s="515"/>
      <c r="I81" s="515"/>
      <c r="J81" s="516"/>
      <c r="K81" s="23"/>
      <c r="L81" s="24"/>
      <c r="M81" s="25"/>
      <c r="N81" s="26"/>
      <c r="O81" s="24"/>
      <c r="P81" s="8"/>
      <c r="Q81" s="326"/>
      <c r="R81" s="327"/>
      <c r="S81" s="114" t="str">
        <f>C81</f>
        <v>ALVENARIA - ARQUIBANCADAS</v>
      </c>
      <c r="T81" s="115"/>
      <c r="U81" s="164"/>
      <c r="V81" s="115"/>
      <c r="W81" s="115"/>
      <c r="X81" s="115"/>
      <c r="Y81" s="8"/>
      <c r="Z81" s="8"/>
    </row>
    <row r="82" spans="1:26" s="158" customFormat="1" ht="28.8" customHeight="1" x14ac:dyDescent="0.3">
      <c r="A82" s="147"/>
      <c r="B82" s="148">
        <v>103341</v>
      </c>
      <c r="C82" s="496" t="s">
        <v>42</v>
      </c>
      <c r="D82" s="497"/>
      <c r="E82" s="497"/>
      <c r="F82" s="497"/>
      <c r="G82" s="497"/>
      <c r="H82" s="497"/>
      <c r="I82" s="497"/>
      <c r="J82" s="498"/>
      <c r="K82" s="149" t="s">
        <v>197</v>
      </c>
      <c r="L82" s="233">
        <v>0</v>
      </c>
      <c r="M82" s="150">
        <v>148.08000000000001</v>
      </c>
      <c r="N82" s="234">
        <v>0</v>
      </c>
      <c r="O82" s="151">
        <f t="shared" si="0"/>
        <v>0</v>
      </c>
      <c r="P82" s="152"/>
      <c r="Q82" s="153">
        <v>103341</v>
      </c>
      <c r="R82" s="153" t="s">
        <v>203</v>
      </c>
      <c r="S82" s="154" t="s">
        <v>279</v>
      </c>
      <c r="T82" s="155" t="s">
        <v>197</v>
      </c>
      <c r="U82" s="156">
        <v>148.08000000000001</v>
      </c>
      <c r="V82" s="157">
        <v>140.55000000000001</v>
      </c>
      <c r="W82" s="157">
        <v>178.5</v>
      </c>
      <c r="X82" s="157">
        <f t="shared" si="3"/>
        <v>26432.280000000002</v>
      </c>
      <c r="Y82" s="152"/>
      <c r="Z82" s="152"/>
    </row>
    <row r="83" spans="1:26" ht="14.4" customHeight="1" x14ac:dyDescent="0.3">
      <c r="A83" s="27"/>
      <c r="B83" s="139"/>
      <c r="C83" s="514" t="s">
        <v>280</v>
      </c>
      <c r="D83" s="515"/>
      <c r="E83" s="515"/>
      <c r="F83" s="515"/>
      <c r="G83" s="515"/>
      <c r="H83" s="515"/>
      <c r="I83" s="515"/>
      <c r="J83" s="516"/>
      <c r="K83" s="23"/>
      <c r="L83" s="24"/>
      <c r="M83" s="25"/>
      <c r="N83" s="26"/>
      <c r="O83" s="24"/>
      <c r="P83" s="8"/>
      <c r="Q83" s="326"/>
      <c r="R83" s="327"/>
      <c r="S83" s="114" t="str">
        <f>C83</f>
        <v>ALVENARIA - DIVISARIAS VESTIARIOS. AF 12/2021</v>
      </c>
      <c r="T83" s="115"/>
      <c r="U83" s="164"/>
      <c r="V83" s="115"/>
      <c r="W83" s="115"/>
      <c r="X83" s="115"/>
      <c r="Y83" s="8"/>
      <c r="Z83" s="8"/>
    </row>
    <row r="84" spans="1:26" s="133" customFormat="1" ht="27.6" hidden="1" customHeight="1" x14ac:dyDescent="0.3">
      <c r="A84" s="125"/>
      <c r="B84" s="126">
        <v>87504</v>
      </c>
      <c r="C84" s="520" t="s">
        <v>276</v>
      </c>
      <c r="D84" s="521"/>
      <c r="E84" s="521"/>
      <c r="F84" s="521"/>
      <c r="G84" s="521"/>
      <c r="H84" s="521"/>
      <c r="I84" s="521"/>
      <c r="J84" s="522"/>
      <c r="K84" s="127" t="s">
        <v>197</v>
      </c>
      <c r="L84" s="128">
        <v>0</v>
      </c>
      <c r="M84" s="129">
        <v>0</v>
      </c>
      <c r="N84" s="130">
        <v>0.27</v>
      </c>
      <c r="O84" s="131">
        <f t="shared" ref="O84" si="4">M84*(L84*N84+L84)</f>
        <v>0</v>
      </c>
      <c r="P84" s="132"/>
      <c r="Q84" s="134">
        <v>87504</v>
      </c>
      <c r="R84" s="134" t="s">
        <v>203</v>
      </c>
      <c r="S84" s="135" t="s">
        <v>273</v>
      </c>
      <c r="T84" s="136" t="s">
        <v>197</v>
      </c>
      <c r="U84" s="137">
        <v>0</v>
      </c>
      <c r="V84" s="138">
        <v>0</v>
      </c>
      <c r="W84" s="138">
        <v>0</v>
      </c>
      <c r="X84" s="138">
        <f t="shared" ref="X84" si="5">U84*W84</f>
        <v>0</v>
      </c>
      <c r="Y84" s="132"/>
      <c r="Z84" s="132"/>
    </row>
    <row r="85" spans="1:26" s="182" customFormat="1" ht="14.4" x14ac:dyDescent="0.3">
      <c r="A85" s="183"/>
      <c r="B85" s="184" t="s">
        <v>281</v>
      </c>
      <c r="C85" s="508" t="s">
        <v>43</v>
      </c>
      <c r="D85" s="509"/>
      <c r="E85" s="509"/>
      <c r="F85" s="509"/>
      <c r="G85" s="509"/>
      <c r="H85" s="509"/>
      <c r="I85" s="509"/>
      <c r="J85" s="510"/>
      <c r="K85" s="173"/>
      <c r="L85" s="174"/>
      <c r="M85" s="175"/>
      <c r="N85" s="176"/>
      <c r="O85" s="174">
        <f>SUM(O86:O99)</f>
        <v>0</v>
      </c>
      <c r="P85" s="177"/>
      <c r="Q85" s="316" t="str">
        <f>B85</f>
        <v>6.00</v>
      </c>
      <c r="R85" s="317"/>
      <c r="S85" s="178" t="str">
        <f>C85</f>
        <v>ESQUADRIAS</v>
      </c>
      <c r="T85" s="179"/>
      <c r="U85" s="180"/>
      <c r="V85" s="179"/>
      <c r="W85" s="179"/>
      <c r="X85" s="179"/>
      <c r="Y85" s="177"/>
      <c r="Z85" s="177"/>
    </row>
    <row r="86" spans="1:26" ht="14.4" x14ac:dyDescent="0.3">
      <c r="A86" s="27"/>
      <c r="B86" s="139"/>
      <c r="C86" s="523" t="s">
        <v>282</v>
      </c>
      <c r="D86" s="524"/>
      <c r="E86" s="524"/>
      <c r="F86" s="524"/>
      <c r="G86" s="524"/>
      <c r="H86" s="524"/>
      <c r="I86" s="524"/>
      <c r="J86" s="525"/>
      <c r="K86" s="139"/>
      <c r="L86" s="139"/>
      <c r="M86" s="139"/>
      <c r="N86" s="26"/>
      <c r="O86" s="24"/>
      <c r="P86" s="8"/>
      <c r="Q86" s="112"/>
      <c r="R86" s="113"/>
      <c r="S86" s="114" t="str">
        <f>C86</f>
        <v>PORTAS DE MADEIRA</v>
      </c>
      <c r="T86" s="115"/>
      <c r="U86" s="164"/>
      <c r="V86" s="115"/>
      <c r="W86" s="115"/>
      <c r="X86" s="115"/>
      <c r="Y86" s="8"/>
      <c r="Z86" s="8"/>
    </row>
    <row r="87" spans="1:26" s="158" customFormat="1" ht="42.6" customHeight="1" x14ac:dyDescent="0.3">
      <c r="A87" s="147"/>
      <c r="B87" s="148">
        <v>90850</v>
      </c>
      <c r="C87" s="496" t="s">
        <v>283</v>
      </c>
      <c r="D87" s="497"/>
      <c r="E87" s="497"/>
      <c r="F87" s="497"/>
      <c r="G87" s="497"/>
      <c r="H87" s="497"/>
      <c r="I87" s="497"/>
      <c r="J87" s="498"/>
      <c r="K87" s="149" t="s">
        <v>24</v>
      </c>
      <c r="L87" s="233">
        <v>0</v>
      </c>
      <c r="M87" s="150">
        <v>2</v>
      </c>
      <c r="N87" s="234">
        <v>0</v>
      </c>
      <c r="O87" s="151">
        <f t="shared" si="0"/>
        <v>0</v>
      </c>
      <c r="P87" s="152"/>
      <c r="Q87" s="153">
        <v>90850</v>
      </c>
      <c r="R87" s="153" t="s">
        <v>203</v>
      </c>
      <c r="S87" s="154" t="s">
        <v>283</v>
      </c>
      <c r="T87" s="155" t="s">
        <v>208</v>
      </c>
      <c r="U87" s="156">
        <v>2</v>
      </c>
      <c r="V87" s="157">
        <v>1141.79</v>
      </c>
      <c r="W87" s="157">
        <v>1450.07</v>
      </c>
      <c r="X87" s="157">
        <f t="shared" si="3"/>
        <v>2900.14</v>
      </c>
      <c r="Y87" s="152"/>
      <c r="Z87" s="152"/>
    </row>
    <row r="88" spans="1:26" s="133" customFormat="1" ht="14.4" hidden="1" customHeight="1" x14ac:dyDescent="0.3">
      <c r="A88" s="125"/>
      <c r="B88" s="126">
        <v>3425</v>
      </c>
      <c r="C88" s="520" t="s">
        <v>284</v>
      </c>
      <c r="D88" s="521"/>
      <c r="E88" s="521"/>
      <c r="F88" s="521"/>
      <c r="G88" s="521"/>
      <c r="H88" s="521"/>
      <c r="I88" s="521"/>
      <c r="J88" s="522"/>
      <c r="K88" s="127" t="s">
        <v>24</v>
      </c>
      <c r="L88" s="227">
        <v>0</v>
      </c>
      <c r="M88" s="129">
        <v>0</v>
      </c>
      <c r="N88" s="231">
        <v>0.27</v>
      </c>
      <c r="O88" s="131">
        <f t="shared" si="0"/>
        <v>0</v>
      </c>
      <c r="P88" s="132"/>
      <c r="Q88" s="143">
        <v>3425</v>
      </c>
      <c r="R88" s="134" t="s">
        <v>203</v>
      </c>
      <c r="S88" s="135" t="s">
        <v>284</v>
      </c>
      <c r="T88" s="136" t="s">
        <v>208</v>
      </c>
      <c r="U88" s="137">
        <v>0</v>
      </c>
      <c r="V88" s="138">
        <v>0</v>
      </c>
      <c r="W88" s="138">
        <v>0</v>
      </c>
      <c r="X88" s="170">
        <f t="shared" si="3"/>
        <v>0</v>
      </c>
      <c r="Y88" s="132"/>
      <c r="Z88" s="132"/>
    </row>
    <row r="89" spans="1:26" s="158" customFormat="1" ht="43.8" customHeight="1" x14ac:dyDescent="0.3">
      <c r="A89" s="147"/>
      <c r="B89" s="148">
        <v>90850</v>
      </c>
      <c r="C89" s="496" t="s">
        <v>283</v>
      </c>
      <c r="D89" s="497"/>
      <c r="E89" s="497"/>
      <c r="F89" s="497"/>
      <c r="G89" s="497"/>
      <c r="H89" s="497"/>
      <c r="I89" s="497"/>
      <c r="J89" s="498"/>
      <c r="K89" s="149" t="s">
        <v>24</v>
      </c>
      <c r="L89" s="233">
        <v>0</v>
      </c>
      <c r="M89" s="150">
        <v>1</v>
      </c>
      <c r="N89" s="234">
        <v>0</v>
      </c>
      <c r="O89" s="151">
        <f t="shared" si="0"/>
        <v>0</v>
      </c>
      <c r="P89" s="152"/>
      <c r="Q89" s="153">
        <v>90850</v>
      </c>
      <c r="R89" s="153" t="s">
        <v>203</v>
      </c>
      <c r="S89" s="154" t="s">
        <v>283</v>
      </c>
      <c r="T89" s="155" t="s">
        <v>208</v>
      </c>
      <c r="U89" s="156">
        <v>1</v>
      </c>
      <c r="V89" s="157">
        <v>1141.79</v>
      </c>
      <c r="W89" s="157">
        <v>1450.07</v>
      </c>
      <c r="X89" s="157">
        <f t="shared" si="3"/>
        <v>1450.07</v>
      </c>
      <c r="Y89" s="152"/>
      <c r="Z89" s="152"/>
    </row>
    <row r="90" spans="1:26" s="158" customFormat="1" ht="46.2" customHeight="1" x14ac:dyDescent="0.3">
      <c r="A90" s="147"/>
      <c r="B90" s="148">
        <v>90788</v>
      </c>
      <c r="C90" s="496" t="s">
        <v>285</v>
      </c>
      <c r="D90" s="497"/>
      <c r="E90" s="497"/>
      <c r="F90" s="497"/>
      <c r="G90" s="497"/>
      <c r="H90" s="497"/>
      <c r="I90" s="497"/>
      <c r="J90" s="498"/>
      <c r="K90" s="149" t="s">
        <v>24</v>
      </c>
      <c r="L90" s="233">
        <v>0</v>
      </c>
      <c r="M90" s="150">
        <v>2</v>
      </c>
      <c r="N90" s="234">
        <v>0</v>
      </c>
      <c r="O90" s="151">
        <f t="shared" si="0"/>
        <v>0</v>
      </c>
      <c r="P90" s="152"/>
      <c r="Q90" s="153">
        <v>90788</v>
      </c>
      <c r="R90" s="153" t="s">
        <v>203</v>
      </c>
      <c r="S90" s="154" t="s">
        <v>286</v>
      </c>
      <c r="T90" s="155" t="s">
        <v>208</v>
      </c>
      <c r="U90" s="156">
        <v>2</v>
      </c>
      <c r="V90" s="157">
        <v>895.92</v>
      </c>
      <c r="W90" s="157">
        <v>1137.82</v>
      </c>
      <c r="X90" s="157">
        <f t="shared" si="3"/>
        <v>2275.64</v>
      </c>
      <c r="Y90" s="152"/>
      <c r="Z90" s="152"/>
    </row>
    <row r="91" spans="1:26" s="158" customFormat="1" ht="45" customHeight="1" x14ac:dyDescent="0.3">
      <c r="A91" s="147"/>
      <c r="B91" s="148">
        <v>90797</v>
      </c>
      <c r="C91" s="496" t="s">
        <v>287</v>
      </c>
      <c r="D91" s="497"/>
      <c r="E91" s="497"/>
      <c r="F91" s="497"/>
      <c r="G91" s="497"/>
      <c r="H91" s="497"/>
      <c r="I91" s="497"/>
      <c r="J91" s="498"/>
      <c r="K91" s="149" t="s">
        <v>24</v>
      </c>
      <c r="L91" s="233">
        <v>0</v>
      </c>
      <c r="M91" s="150">
        <v>4</v>
      </c>
      <c r="N91" s="234">
        <v>0</v>
      </c>
      <c r="O91" s="151">
        <f t="shared" si="0"/>
        <v>0</v>
      </c>
      <c r="P91" s="152"/>
      <c r="Q91" s="153">
        <v>90797</v>
      </c>
      <c r="R91" s="153" t="s">
        <v>203</v>
      </c>
      <c r="S91" s="154" t="s">
        <v>288</v>
      </c>
      <c r="T91" s="155" t="s">
        <v>208</v>
      </c>
      <c r="U91" s="156">
        <v>4</v>
      </c>
      <c r="V91" s="157">
        <v>799.44</v>
      </c>
      <c r="W91" s="157">
        <v>1015.29</v>
      </c>
      <c r="X91" s="157">
        <f t="shared" si="3"/>
        <v>4061.16</v>
      </c>
      <c r="Y91" s="152"/>
      <c r="Z91" s="152"/>
    </row>
    <row r="92" spans="1:26" ht="14.4" x14ac:dyDescent="0.3">
      <c r="A92" s="27"/>
      <c r="B92" s="139"/>
      <c r="C92" s="523" t="s">
        <v>289</v>
      </c>
      <c r="D92" s="524"/>
      <c r="E92" s="524"/>
      <c r="F92" s="524"/>
      <c r="G92" s="524"/>
      <c r="H92" s="524"/>
      <c r="I92" s="524"/>
      <c r="J92" s="525"/>
      <c r="K92" s="139"/>
      <c r="L92" s="139"/>
      <c r="M92" s="139"/>
      <c r="N92" s="26"/>
      <c r="O92" s="24"/>
      <c r="P92" s="8"/>
      <c r="Q92" s="112"/>
      <c r="R92" s="113"/>
      <c r="S92" s="114" t="str">
        <f>C92</f>
        <v>FERRAGENS E ACESSORIOS</v>
      </c>
      <c r="T92" s="115"/>
      <c r="U92" s="164"/>
      <c r="V92" s="115"/>
      <c r="W92" s="115"/>
      <c r="X92" s="115"/>
      <c r="Y92" s="8"/>
      <c r="Z92" s="8"/>
    </row>
    <row r="93" spans="1:26" s="158" customFormat="1" ht="29.4" customHeight="1" x14ac:dyDescent="0.3">
      <c r="A93" s="147"/>
      <c r="B93" s="148">
        <v>90830</v>
      </c>
      <c r="C93" s="496" t="s">
        <v>290</v>
      </c>
      <c r="D93" s="497"/>
      <c r="E93" s="497"/>
      <c r="F93" s="497"/>
      <c r="G93" s="497"/>
      <c r="H93" s="497"/>
      <c r="I93" s="497"/>
      <c r="J93" s="498"/>
      <c r="K93" s="149" t="s">
        <v>24</v>
      </c>
      <c r="L93" s="233">
        <v>0</v>
      </c>
      <c r="M93" s="150">
        <v>3</v>
      </c>
      <c r="N93" s="234">
        <v>0</v>
      </c>
      <c r="O93" s="151">
        <f t="shared" si="0"/>
        <v>0</v>
      </c>
      <c r="P93" s="152"/>
      <c r="Q93" s="153">
        <v>90830</v>
      </c>
      <c r="R93" s="153" t="s">
        <v>203</v>
      </c>
      <c r="S93" s="154" t="s">
        <v>290</v>
      </c>
      <c r="T93" s="155" t="s">
        <v>208</v>
      </c>
      <c r="U93" s="156">
        <v>3</v>
      </c>
      <c r="V93" s="157">
        <v>245.52</v>
      </c>
      <c r="W93" s="157">
        <v>311.81</v>
      </c>
      <c r="X93" s="157">
        <f t="shared" si="3"/>
        <v>935.43000000000006</v>
      </c>
      <c r="Y93" s="152"/>
      <c r="Z93" s="152"/>
    </row>
    <row r="94" spans="1:26" s="158" customFormat="1" ht="41.4" customHeight="1" x14ac:dyDescent="0.3">
      <c r="A94" s="147"/>
      <c r="B94" s="148">
        <v>90831</v>
      </c>
      <c r="C94" s="496" t="s">
        <v>291</v>
      </c>
      <c r="D94" s="497"/>
      <c r="E94" s="497"/>
      <c r="F94" s="497"/>
      <c r="G94" s="497"/>
      <c r="H94" s="497"/>
      <c r="I94" s="497"/>
      <c r="J94" s="498"/>
      <c r="K94" s="149" t="s">
        <v>24</v>
      </c>
      <c r="L94" s="233">
        <v>0</v>
      </c>
      <c r="M94" s="150">
        <v>6</v>
      </c>
      <c r="N94" s="234">
        <v>0</v>
      </c>
      <c r="O94" s="151">
        <f t="shared" si="0"/>
        <v>0</v>
      </c>
      <c r="P94" s="152"/>
      <c r="Q94" s="153">
        <v>90831</v>
      </c>
      <c r="R94" s="153" t="s">
        <v>203</v>
      </c>
      <c r="S94" s="154" t="s">
        <v>291</v>
      </c>
      <c r="T94" s="155" t="s">
        <v>208</v>
      </c>
      <c r="U94" s="156">
        <v>6</v>
      </c>
      <c r="V94" s="157">
        <v>216.62</v>
      </c>
      <c r="W94" s="157">
        <v>275.11</v>
      </c>
      <c r="X94" s="157">
        <f t="shared" si="3"/>
        <v>1650.66</v>
      </c>
      <c r="Y94" s="152"/>
      <c r="Z94" s="152"/>
    </row>
    <row r="95" spans="1:26" ht="14.4" x14ac:dyDescent="0.3">
      <c r="A95" s="27"/>
      <c r="B95" s="139"/>
      <c r="C95" s="523" t="s">
        <v>292</v>
      </c>
      <c r="D95" s="524"/>
      <c r="E95" s="524"/>
      <c r="F95" s="524"/>
      <c r="G95" s="524"/>
      <c r="H95" s="524"/>
      <c r="I95" s="524"/>
      <c r="J95" s="525"/>
      <c r="K95" s="139"/>
      <c r="L95" s="139"/>
      <c r="M95" s="139"/>
      <c r="N95" s="26"/>
      <c r="O95" s="24"/>
      <c r="P95" s="8"/>
      <c r="Q95" s="112"/>
      <c r="R95" s="113"/>
      <c r="S95" s="114" t="str">
        <f>C95</f>
        <v>JANELAS DE ALUMINIO</v>
      </c>
      <c r="T95" s="115"/>
      <c r="U95" s="164"/>
      <c r="V95" s="115"/>
      <c r="W95" s="115"/>
      <c r="X95" s="115"/>
      <c r="Y95" s="8"/>
      <c r="Z95" s="8"/>
    </row>
    <row r="96" spans="1:26" s="158" customFormat="1" ht="43.8" customHeight="1" x14ac:dyDescent="0.3">
      <c r="A96" s="147"/>
      <c r="B96" s="148">
        <v>94569</v>
      </c>
      <c r="C96" s="496" t="s">
        <v>44</v>
      </c>
      <c r="D96" s="497"/>
      <c r="E96" s="497"/>
      <c r="F96" s="497"/>
      <c r="G96" s="497"/>
      <c r="H96" s="497"/>
      <c r="I96" s="497"/>
      <c r="J96" s="498"/>
      <c r="K96" s="149" t="s">
        <v>197</v>
      </c>
      <c r="L96" s="233">
        <v>0</v>
      </c>
      <c r="M96" s="150">
        <v>11.04</v>
      </c>
      <c r="N96" s="234">
        <v>0</v>
      </c>
      <c r="O96" s="151">
        <f t="shared" si="0"/>
        <v>0</v>
      </c>
      <c r="P96" s="152"/>
      <c r="Q96" s="153">
        <v>94589</v>
      </c>
      <c r="R96" s="153" t="s">
        <v>203</v>
      </c>
      <c r="S96" s="154" t="s">
        <v>293</v>
      </c>
      <c r="T96" s="155" t="s">
        <v>197</v>
      </c>
      <c r="U96" s="156">
        <v>11.04</v>
      </c>
      <c r="V96" s="157">
        <v>653.14</v>
      </c>
      <c r="W96" s="157">
        <v>829.49</v>
      </c>
      <c r="X96" s="157">
        <f t="shared" si="3"/>
        <v>9157.5695999999989</v>
      </c>
      <c r="Y96" s="152"/>
      <c r="Z96" s="152"/>
    </row>
    <row r="97" spans="1:26" ht="13.8" customHeight="1" x14ac:dyDescent="0.3">
      <c r="A97" s="27"/>
      <c r="B97" s="139"/>
      <c r="C97" s="523" t="s">
        <v>294</v>
      </c>
      <c r="D97" s="524"/>
      <c r="E97" s="524"/>
      <c r="F97" s="524"/>
      <c r="G97" s="524"/>
      <c r="H97" s="524"/>
      <c r="I97" s="524"/>
      <c r="J97" s="525"/>
      <c r="K97" s="139"/>
      <c r="L97" s="139"/>
      <c r="M97" s="139"/>
      <c r="N97" s="26"/>
      <c r="O97" s="24"/>
      <c r="P97" s="8"/>
      <c r="Q97" s="112"/>
      <c r="R97" s="113"/>
      <c r="S97" s="114" t="str">
        <f>C97</f>
        <v>VIDROS</v>
      </c>
      <c r="T97" s="115"/>
      <c r="U97" s="164"/>
      <c r="V97" s="115"/>
      <c r="W97" s="115"/>
      <c r="X97" s="115"/>
      <c r="Y97" s="8"/>
      <c r="Z97" s="8"/>
    </row>
    <row r="98" spans="1:26" s="133" customFormat="1" ht="31.2" hidden="1" customHeight="1" x14ac:dyDescent="0.3">
      <c r="A98" s="125"/>
      <c r="B98" s="126">
        <v>102166</v>
      </c>
      <c r="C98" s="520" t="s">
        <v>295</v>
      </c>
      <c r="D98" s="521"/>
      <c r="E98" s="521"/>
      <c r="F98" s="521"/>
      <c r="G98" s="521"/>
      <c r="H98" s="521"/>
      <c r="I98" s="521"/>
      <c r="J98" s="522"/>
      <c r="K98" s="127" t="s">
        <v>197</v>
      </c>
      <c r="L98" s="128">
        <v>0</v>
      </c>
      <c r="M98" s="129">
        <v>0</v>
      </c>
      <c r="N98" s="130">
        <v>0.27</v>
      </c>
      <c r="O98" s="131">
        <v>0</v>
      </c>
      <c r="P98" s="132"/>
      <c r="Q98" s="134">
        <v>102166</v>
      </c>
      <c r="R98" s="134" t="s">
        <v>203</v>
      </c>
      <c r="S98" s="135" t="s">
        <v>295</v>
      </c>
      <c r="T98" s="136" t="s">
        <v>197</v>
      </c>
      <c r="U98" s="137">
        <v>0</v>
      </c>
      <c r="V98" s="138">
        <v>0</v>
      </c>
      <c r="W98" s="138">
        <v>0</v>
      </c>
      <c r="X98" s="138">
        <v>0</v>
      </c>
      <c r="Y98" s="132"/>
      <c r="Z98" s="132"/>
    </row>
    <row r="99" spans="1:26" s="158" customFormat="1" ht="27.6" customHeight="1" x14ac:dyDescent="0.3">
      <c r="A99" s="147"/>
      <c r="B99" s="148">
        <v>102166</v>
      </c>
      <c r="C99" s="496" t="s">
        <v>295</v>
      </c>
      <c r="D99" s="497"/>
      <c r="E99" s="497"/>
      <c r="F99" s="497"/>
      <c r="G99" s="497"/>
      <c r="H99" s="497"/>
      <c r="I99" s="497"/>
      <c r="J99" s="498"/>
      <c r="K99" s="149" t="s">
        <v>197</v>
      </c>
      <c r="L99" s="233">
        <v>0</v>
      </c>
      <c r="M99" s="150">
        <v>3.24</v>
      </c>
      <c r="N99" s="234">
        <v>0</v>
      </c>
      <c r="O99" s="151">
        <f t="shared" si="0"/>
        <v>0</v>
      </c>
      <c r="P99" s="152"/>
      <c r="Q99" s="153">
        <v>102166</v>
      </c>
      <c r="R99" s="153" t="s">
        <v>203</v>
      </c>
      <c r="S99" s="154" t="s">
        <v>295</v>
      </c>
      <c r="T99" s="155" t="s">
        <v>197</v>
      </c>
      <c r="U99" s="156">
        <v>3.24</v>
      </c>
      <c r="V99" s="157">
        <v>317.16000000000003</v>
      </c>
      <c r="W99" s="157">
        <v>402.79</v>
      </c>
      <c r="X99" s="157">
        <f t="shared" si="3"/>
        <v>1305.0396000000001</v>
      </c>
      <c r="Y99" s="152"/>
      <c r="Z99" s="152"/>
    </row>
    <row r="100" spans="1:26" s="182" customFormat="1" ht="13.8" customHeight="1" x14ac:dyDescent="0.3">
      <c r="A100" s="183"/>
      <c r="B100" s="184" t="s">
        <v>296</v>
      </c>
      <c r="C100" s="508" t="s">
        <v>182</v>
      </c>
      <c r="D100" s="509"/>
      <c r="E100" s="509"/>
      <c r="F100" s="509"/>
      <c r="G100" s="509"/>
      <c r="H100" s="509"/>
      <c r="I100" s="509"/>
      <c r="J100" s="510"/>
      <c r="K100" s="173"/>
      <c r="L100" s="174"/>
      <c r="M100" s="175"/>
      <c r="N100" s="176"/>
      <c r="O100" s="174">
        <f>SUM(O101:O102)</f>
        <v>0</v>
      </c>
      <c r="P100" s="177"/>
      <c r="Q100" s="316" t="str">
        <f>B100</f>
        <v>7.00</v>
      </c>
      <c r="R100" s="317"/>
      <c r="S100" s="178" t="str">
        <f>C100</f>
        <v>SISTEMA DE COBERTURA</v>
      </c>
      <c r="T100" s="179"/>
      <c r="U100" s="180"/>
      <c r="V100" s="179"/>
      <c r="W100" s="179"/>
      <c r="X100" s="179"/>
      <c r="Y100" s="177"/>
      <c r="Z100" s="177"/>
    </row>
    <row r="101" spans="1:26" s="133" customFormat="1" ht="14.4" hidden="1" customHeight="1" x14ac:dyDescent="0.3">
      <c r="A101" s="125"/>
      <c r="B101" s="126">
        <v>84038</v>
      </c>
      <c r="C101" s="520" t="s">
        <v>297</v>
      </c>
      <c r="D101" s="521"/>
      <c r="E101" s="521"/>
      <c r="F101" s="521"/>
      <c r="G101" s="521"/>
      <c r="H101" s="521"/>
      <c r="I101" s="521"/>
      <c r="J101" s="522"/>
      <c r="K101" s="127" t="s">
        <v>197</v>
      </c>
      <c r="L101" s="128">
        <v>0</v>
      </c>
      <c r="M101" s="129">
        <v>0</v>
      </c>
      <c r="N101" s="130">
        <v>0.27</v>
      </c>
      <c r="O101" s="131">
        <f t="shared" si="0"/>
        <v>0</v>
      </c>
      <c r="P101" s="132"/>
      <c r="Q101" s="143">
        <v>84038</v>
      </c>
      <c r="R101" s="134" t="s">
        <v>203</v>
      </c>
      <c r="S101" s="135" t="s">
        <v>297</v>
      </c>
      <c r="T101" s="143" t="s">
        <v>197</v>
      </c>
      <c r="U101" s="137">
        <v>0</v>
      </c>
      <c r="V101" s="138">
        <v>0</v>
      </c>
      <c r="W101" s="138">
        <v>0</v>
      </c>
      <c r="X101" s="138">
        <f t="shared" si="3"/>
        <v>0</v>
      </c>
      <c r="Y101" s="132"/>
      <c r="Z101" s="132"/>
    </row>
    <row r="102" spans="1:26" s="133" customFormat="1" ht="14.4" hidden="1" customHeight="1" x14ac:dyDescent="0.3">
      <c r="A102" s="125"/>
      <c r="B102" s="126" t="s">
        <v>298</v>
      </c>
      <c r="C102" s="520" t="s">
        <v>299</v>
      </c>
      <c r="D102" s="521"/>
      <c r="E102" s="521"/>
      <c r="F102" s="521"/>
      <c r="G102" s="521"/>
      <c r="H102" s="521"/>
      <c r="I102" s="521"/>
      <c r="J102" s="522"/>
      <c r="K102" s="127" t="s">
        <v>40</v>
      </c>
      <c r="L102" s="128">
        <v>0</v>
      </c>
      <c r="M102" s="129">
        <v>0</v>
      </c>
      <c r="N102" s="130">
        <v>0.27</v>
      </c>
      <c r="O102" s="131">
        <f t="shared" si="0"/>
        <v>0</v>
      </c>
      <c r="P102" s="132"/>
      <c r="Q102" s="143" t="s">
        <v>298</v>
      </c>
      <c r="R102" s="134" t="s">
        <v>203</v>
      </c>
      <c r="S102" s="135" t="s">
        <v>299</v>
      </c>
      <c r="T102" s="143" t="s">
        <v>40</v>
      </c>
      <c r="U102" s="137">
        <v>0</v>
      </c>
      <c r="V102" s="138">
        <v>0</v>
      </c>
      <c r="W102" s="138">
        <v>0</v>
      </c>
      <c r="X102" s="138">
        <f t="shared" si="3"/>
        <v>0</v>
      </c>
      <c r="Y102" s="132"/>
      <c r="Z102" s="132"/>
    </row>
    <row r="103" spans="1:26" s="182" customFormat="1" ht="14.4" x14ac:dyDescent="0.3">
      <c r="A103" s="183"/>
      <c r="B103" s="184" t="s">
        <v>300</v>
      </c>
      <c r="C103" s="508" t="s">
        <v>45</v>
      </c>
      <c r="D103" s="509"/>
      <c r="E103" s="509"/>
      <c r="F103" s="509"/>
      <c r="G103" s="509"/>
      <c r="H103" s="509"/>
      <c r="I103" s="509"/>
      <c r="J103" s="510"/>
      <c r="K103" s="173"/>
      <c r="L103" s="174"/>
      <c r="M103" s="175"/>
      <c r="N103" s="176"/>
      <c r="O103" s="174">
        <f>O104</f>
        <v>0</v>
      </c>
      <c r="P103" s="177"/>
      <c r="Q103" s="316" t="str">
        <f>B103</f>
        <v>8.00</v>
      </c>
      <c r="R103" s="317"/>
      <c r="S103" s="178" t="str">
        <f>C103</f>
        <v>IMPERMEABILIZAÇÃO</v>
      </c>
      <c r="T103" s="179"/>
      <c r="U103" s="180"/>
      <c r="V103" s="179"/>
      <c r="W103" s="179"/>
      <c r="X103" s="179"/>
      <c r="Y103" s="177"/>
      <c r="Z103" s="177"/>
    </row>
    <row r="104" spans="1:26" s="158" customFormat="1" ht="27.6" customHeight="1" x14ac:dyDescent="0.3">
      <c r="A104" s="147"/>
      <c r="B104" s="148">
        <v>98557</v>
      </c>
      <c r="C104" s="496" t="s">
        <v>46</v>
      </c>
      <c r="D104" s="497"/>
      <c r="E104" s="497"/>
      <c r="F104" s="497"/>
      <c r="G104" s="497"/>
      <c r="H104" s="497"/>
      <c r="I104" s="497"/>
      <c r="J104" s="498"/>
      <c r="K104" s="149" t="s">
        <v>197</v>
      </c>
      <c r="L104" s="233">
        <v>0</v>
      </c>
      <c r="M104" s="150">
        <v>139.57</v>
      </c>
      <c r="N104" s="234">
        <v>0</v>
      </c>
      <c r="O104" s="151">
        <f t="shared" si="0"/>
        <v>0</v>
      </c>
      <c r="P104" s="152"/>
      <c r="Q104" s="153">
        <v>98557</v>
      </c>
      <c r="R104" s="153" t="s">
        <v>203</v>
      </c>
      <c r="S104" s="154" t="s">
        <v>46</v>
      </c>
      <c r="T104" s="155" t="s">
        <v>197</v>
      </c>
      <c r="U104" s="156">
        <v>139.57</v>
      </c>
      <c r="V104" s="157">
        <v>47.18</v>
      </c>
      <c r="W104" s="157">
        <v>59.92</v>
      </c>
      <c r="X104" s="157">
        <f t="shared" si="3"/>
        <v>8363.0344000000005</v>
      </c>
      <c r="Y104" s="152"/>
      <c r="Z104" s="152"/>
    </row>
    <row r="105" spans="1:26" s="182" customFormat="1" ht="17.399999999999999" customHeight="1" x14ac:dyDescent="0.3">
      <c r="A105" s="183"/>
      <c r="B105" s="184" t="s">
        <v>301</v>
      </c>
      <c r="C105" s="508" t="s">
        <v>302</v>
      </c>
      <c r="D105" s="509"/>
      <c r="E105" s="509"/>
      <c r="F105" s="509"/>
      <c r="G105" s="509"/>
      <c r="H105" s="509"/>
      <c r="I105" s="509"/>
      <c r="J105" s="510"/>
      <c r="K105" s="173"/>
      <c r="L105" s="174"/>
      <c r="M105" s="175"/>
      <c r="N105" s="176"/>
      <c r="O105" s="174">
        <f>SUM(O106:O119)</f>
        <v>0</v>
      </c>
      <c r="P105" s="177"/>
      <c r="Q105" s="316" t="str">
        <f>B105</f>
        <v>9.00</v>
      </c>
      <c r="R105" s="317"/>
      <c r="S105" s="178" t="str">
        <f>C105</f>
        <v>REVESTIMENTOS INTERNOS E EXTERNOS</v>
      </c>
      <c r="T105" s="179"/>
      <c r="U105" s="180"/>
      <c r="V105" s="179"/>
      <c r="W105" s="179"/>
      <c r="X105" s="179"/>
      <c r="Y105" s="177"/>
      <c r="Z105" s="177"/>
    </row>
    <row r="106" spans="1:26" s="133" customFormat="1" ht="1.2" hidden="1" customHeight="1" x14ac:dyDescent="0.3">
      <c r="A106" s="125"/>
      <c r="B106" s="126">
        <v>87869</v>
      </c>
      <c r="C106" s="520" t="s">
        <v>304</v>
      </c>
      <c r="D106" s="521"/>
      <c r="E106" s="521"/>
      <c r="F106" s="521"/>
      <c r="G106" s="521"/>
      <c r="H106" s="521"/>
      <c r="I106" s="521"/>
      <c r="J106" s="522"/>
      <c r="K106" s="127" t="s">
        <v>197</v>
      </c>
      <c r="L106" s="128">
        <v>0</v>
      </c>
      <c r="M106" s="129">
        <v>0</v>
      </c>
      <c r="N106" s="130">
        <v>0.27</v>
      </c>
      <c r="O106" s="131">
        <f t="shared" si="0"/>
        <v>0</v>
      </c>
      <c r="P106" s="132"/>
      <c r="Q106" s="134">
        <v>87869</v>
      </c>
      <c r="R106" s="134" t="s">
        <v>203</v>
      </c>
      <c r="S106" s="135" t="s">
        <v>303</v>
      </c>
      <c r="T106" s="136" t="s">
        <v>197</v>
      </c>
      <c r="U106" s="137">
        <v>0</v>
      </c>
      <c r="V106" s="138">
        <v>0</v>
      </c>
      <c r="W106" s="138">
        <v>0</v>
      </c>
      <c r="X106" s="138">
        <f t="shared" si="3"/>
        <v>0</v>
      </c>
      <c r="Y106" s="132"/>
      <c r="Z106" s="132"/>
    </row>
    <row r="107" spans="1:26" s="158" customFormat="1" ht="43.8" customHeight="1" x14ac:dyDescent="0.3">
      <c r="A107" s="147"/>
      <c r="B107" s="148">
        <v>87882</v>
      </c>
      <c r="C107" s="496" t="s">
        <v>47</v>
      </c>
      <c r="D107" s="497"/>
      <c r="E107" s="497"/>
      <c r="F107" s="497"/>
      <c r="G107" s="497"/>
      <c r="H107" s="497"/>
      <c r="I107" s="497"/>
      <c r="J107" s="498"/>
      <c r="K107" s="149" t="s">
        <v>197</v>
      </c>
      <c r="L107" s="233">
        <v>0</v>
      </c>
      <c r="M107" s="150">
        <v>84.33</v>
      </c>
      <c r="N107" s="234">
        <v>0</v>
      </c>
      <c r="O107" s="151">
        <f t="shared" si="0"/>
        <v>0</v>
      </c>
      <c r="P107" s="152"/>
      <c r="Q107" s="153">
        <v>87882</v>
      </c>
      <c r="R107" s="153" t="s">
        <v>203</v>
      </c>
      <c r="S107" s="154" t="s">
        <v>305</v>
      </c>
      <c r="T107" s="155" t="s">
        <v>197</v>
      </c>
      <c r="U107" s="156">
        <v>84.33</v>
      </c>
      <c r="V107" s="157">
        <v>6.92</v>
      </c>
      <c r="W107" s="157">
        <v>8.7899999999999991</v>
      </c>
      <c r="X107" s="157">
        <f t="shared" si="3"/>
        <v>741.26069999999993</v>
      </c>
      <c r="Y107" s="152"/>
      <c r="Z107" s="152"/>
    </row>
    <row r="108" spans="1:26" s="158" customFormat="1" ht="43.2" customHeight="1" x14ac:dyDescent="0.3">
      <c r="A108" s="147"/>
      <c r="B108" s="148">
        <v>87554</v>
      </c>
      <c r="C108" s="496" t="s">
        <v>48</v>
      </c>
      <c r="D108" s="497"/>
      <c r="E108" s="497"/>
      <c r="F108" s="497"/>
      <c r="G108" s="497"/>
      <c r="H108" s="497"/>
      <c r="I108" s="497"/>
      <c r="J108" s="498"/>
      <c r="K108" s="149" t="s">
        <v>197</v>
      </c>
      <c r="L108" s="233">
        <v>0</v>
      </c>
      <c r="M108" s="150">
        <v>743.93</v>
      </c>
      <c r="N108" s="234">
        <v>0</v>
      </c>
      <c r="O108" s="151">
        <f t="shared" si="0"/>
        <v>0</v>
      </c>
      <c r="P108" s="152"/>
      <c r="Q108" s="153">
        <v>87554</v>
      </c>
      <c r="R108" s="153" t="s">
        <v>203</v>
      </c>
      <c r="S108" s="154" t="s">
        <v>306</v>
      </c>
      <c r="T108" s="155" t="s">
        <v>197</v>
      </c>
      <c r="U108" s="156">
        <v>743.93</v>
      </c>
      <c r="V108" s="157">
        <v>21.18</v>
      </c>
      <c r="W108" s="157">
        <v>26.9</v>
      </c>
      <c r="X108" s="157">
        <f t="shared" si="3"/>
        <v>20011.716999999997</v>
      </c>
      <c r="Y108" s="152"/>
      <c r="Z108" s="152"/>
    </row>
    <row r="109" spans="1:26" s="158" customFormat="1" ht="43.8" customHeight="1" x14ac:dyDescent="0.3">
      <c r="A109" s="147"/>
      <c r="B109" s="148">
        <v>87777</v>
      </c>
      <c r="C109" s="496" t="s">
        <v>307</v>
      </c>
      <c r="D109" s="497"/>
      <c r="E109" s="497"/>
      <c r="F109" s="497"/>
      <c r="G109" s="497"/>
      <c r="H109" s="497"/>
      <c r="I109" s="497"/>
      <c r="J109" s="498"/>
      <c r="K109" s="149" t="s">
        <v>197</v>
      </c>
      <c r="L109" s="233">
        <v>0</v>
      </c>
      <c r="M109" s="150">
        <v>445.04</v>
      </c>
      <c r="N109" s="234">
        <v>0</v>
      </c>
      <c r="O109" s="151">
        <f t="shared" si="0"/>
        <v>0</v>
      </c>
      <c r="P109" s="152"/>
      <c r="Q109" s="153">
        <v>75481</v>
      </c>
      <c r="R109" s="153" t="s">
        <v>222</v>
      </c>
      <c r="S109" s="154" t="s">
        <v>51</v>
      </c>
      <c r="T109" s="155" t="s">
        <v>197</v>
      </c>
      <c r="U109" s="156">
        <v>445.04</v>
      </c>
      <c r="V109" s="157">
        <v>14.92</v>
      </c>
      <c r="W109" s="157">
        <v>18.95</v>
      </c>
      <c r="X109" s="157">
        <f t="shared" si="3"/>
        <v>8433.5079999999998</v>
      </c>
      <c r="Y109" s="152"/>
      <c r="Z109" s="152"/>
    </row>
    <row r="110" spans="1:26" s="158" customFormat="1" ht="43.8" customHeight="1" x14ac:dyDescent="0.3">
      <c r="A110" s="147"/>
      <c r="B110" s="148">
        <v>87547</v>
      </c>
      <c r="C110" s="496" t="s">
        <v>308</v>
      </c>
      <c r="D110" s="497"/>
      <c r="E110" s="497"/>
      <c r="F110" s="497"/>
      <c r="G110" s="497"/>
      <c r="H110" s="497"/>
      <c r="I110" s="497"/>
      <c r="J110" s="498"/>
      <c r="K110" s="149" t="s">
        <v>197</v>
      </c>
      <c r="L110" s="233">
        <v>0</v>
      </c>
      <c r="M110" s="150">
        <v>84.33</v>
      </c>
      <c r="N110" s="234">
        <v>0</v>
      </c>
      <c r="O110" s="151">
        <f t="shared" si="0"/>
        <v>0</v>
      </c>
      <c r="P110" s="152"/>
      <c r="Q110" s="153" t="s">
        <v>309</v>
      </c>
      <c r="R110" s="153" t="s">
        <v>222</v>
      </c>
      <c r="S110" s="154" t="s">
        <v>49</v>
      </c>
      <c r="T110" s="155" t="s">
        <v>197</v>
      </c>
      <c r="U110" s="156">
        <v>84.33</v>
      </c>
      <c r="V110" s="157">
        <v>21.07</v>
      </c>
      <c r="W110" s="157">
        <v>26.76</v>
      </c>
      <c r="X110" s="157">
        <f t="shared" si="3"/>
        <v>2256.6707999999999</v>
      </c>
      <c r="Y110" s="152"/>
      <c r="Z110" s="152"/>
    </row>
    <row r="111" spans="1:26" ht="14.4" customHeight="1" x14ac:dyDescent="0.3">
      <c r="A111" s="27"/>
      <c r="B111" s="139"/>
      <c r="C111" s="514" t="s">
        <v>310</v>
      </c>
      <c r="D111" s="515"/>
      <c r="E111" s="515"/>
      <c r="F111" s="515"/>
      <c r="G111" s="515"/>
      <c r="H111" s="515"/>
      <c r="I111" s="515"/>
      <c r="J111" s="516"/>
      <c r="K111" s="23"/>
      <c r="L111" s="24"/>
      <c r="M111" s="25"/>
      <c r="N111" s="26"/>
      <c r="O111" s="24"/>
      <c r="P111" s="8"/>
      <c r="Q111" s="326">
        <f>B111</f>
        <v>0</v>
      </c>
      <c r="R111" s="327"/>
      <c r="S111" s="114" t="str">
        <f>C111</f>
        <v>REVESTIMENTO - ARQUIBANCADAS</v>
      </c>
      <c r="T111" s="115"/>
      <c r="U111" s="164"/>
      <c r="V111" s="115"/>
      <c r="W111" s="115"/>
      <c r="X111" s="115"/>
      <c r="Y111" s="8"/>
      <c r="Z111" s="8"/>
    </row>
    <row r="112" spans="1:26" s="158" customFormat="1" ht="43.2" customHeight="1" x14ac:dyDescent="0.3">
      <c r="A112" s="147"/>
      <c r="B112" s="148">
        <v>87879</v>
      </c>
      <c r="C112" s="496" t="s">
        <v>50</v>
      </c>
      <c r="D112" s="497"/>
      <c r="E112" s="497"/>
      <c r="F112" s="497"/>
      <c r="G112" s="497"/>
      <c r="H112" s="497"/>
      <c r="I112" s="497"/>
      <c r="J112" s="498"/>
      <c r="K112" s="149" t="s">
        <v>197</v>
      </c>
      <c r="L112" s="233">
        <v>0</v>
      </c>
      <c r="M112" s="150">
        <v>140.33000000000001</v>
      </c>
      <c r="N112" s="234">
        <v>0</v>
      </c>
      <c r="O112" s="151">
        <f t="shared" si="0"/>
        <v>0</v>
      </c>
      <c r="P112" s="152"/>
      <c r="Q112" s="153">
        <v>87879</v>
      </c>
      <c r="R112" s="153" t="s">
        <v>203</v>
      </c>
      <c r="S112" s="154" t="s">
        <v>50</v>
      </c>
      <c r="T112" s="155" t="s">
        <v>197</v>
      </c>
      <c r="U112" s="156">
        <v>140.33000000000001</v>
      </c>
      <c r="V112" s="157">
        <v>4.24</v>
      </c>
      <c r="W112" s="157">
        <v>5.38</v>
      </c>
      <c r="X112" s="157">
        <f t="shared" si="3"/>
        <v>754.97540000000004</v>
      </c>
      <c r="Y112" s="152"/>
      <c r="Z112" s="152"/>
    </row>
    <row r="113" spans="1:26" s="158" customFormat="1" ht="43.2" customHeight="1" x14ac:dyDescent="0.3">
      <c r="A113" s="147"/>
      <c r="B113" s="148">
        <v>87554</v>
      </c>
      <c r="C113" s="496" t="s">
        <v>48</v>
      </c>
      <c r="D113" s="497"/>
      <c r="E113" s="497"/>
      <c r="F113" s="497"/>
      <c r="G113" s="497"/>
      <c r="H113" s="497"/>
      <c r="I113" s="497"/>
      <c r="J113" s="498"/>
      <c r="K113" s="149" t="s">
        <v>197</v>
      </c>
      <c r="L113" s="233">
        <v>0</v>
      </c>
      <c r="M113" s="150">
        <v>140.33000000000001</v>
      </c>
      <c r="N113" s="234">
        <v>0</v>
      </c>
      <c r="O113" s="151">
        <f t="shared" si="0"/>
        <v>0</v>
      </c>
      <c r="P113" s="152"/>
      <c r="Q113" s="153">
        <v>87554</v>
      </c>
      <c r="R113" s="153" t="s">
        <v>203</v>
      </c>
      <c r="S113" s="154" t="s">
        <v>306</v>
      </c>
      <c r="T113" s="155" t="s">
        <v>197</v>
      </c>
      <c r="U113" s="156">
        <v>140.33000000000001</v>
      </c>
      <c r="V113" s="157">
        <v>21.18</v>
      </c>
      <c r="W113" s="157">
        <v>26.9</v>
      </c>
      <c r="X113" s="157">
        <f t="shared" si="3"/>
        <v>3774.877</v>
      </c>
      <c r="Y113" s="152"/>
      <c r="Z113" s="152"/>
    </row>
    <row r="114" spans="1:26" ht="27.6" customHeight="1" x14ac:dyDescent="0.3">
      <c r="A114" s="27"/>
      <c r="B114" s="148">
        <v>87777</v>
      </c>
      <c r="C114" s="496" t="s">
        <v>307</v>
      </c>
      <c r="D114" s="497"/>
      <c r="E114" s="497"/>
      <c r="F114" s="497"/>
      <c r="G114" s="497"/>
      <c r="H114" s="497"/>
      <c r="I114" s="497"/>
      <c r="J114" s="498"/>
      <c r="K114" s="149" t="s">
        <v>197</v>
      </c>
      <c r="L114" s="233">
        <v>0</v>
      </c>
      <c r="M114" s="150">
        <v>140.33000000000001</v>
      </c>
      <c r="N114" s="234">
        <v>0</v>
      </c>
      <c r="O114" s="151">
        <f t="shared" si="0"/>
        <v>0</v>
      </c>
      <c r="P114" s="152"/>
      <c r="Q114" s="153">
        <v>75481</v>
      </c>
      <c r="R114" s="153" t="s">
        <v>222</v>
      </c>
      <c r="S114" s="154" t="s">
        <v>51</v>
      </c>
      <c r="T114" s="155" t="s">
        <v>197</v>
      </c>
      <c r="U114" s="156">
        <v>140.33000000000001</v>
      </c>
      <c r="V114" s="157">
        <v>14.92</v>
      </c>
      <c r="W114" s="157">
        <v>18.95</v>
      </c>
      <c r="X114" s="157">
        <f t="shared" si="3"/>
        <v>2659.2535000000003</v>
      </c>
      <c r="Y114" s="8"/>
      <c r="Z114" s="8"/>
    </row>
    <row r="115" spans="1:26" ht="14.4" customHeight="1" x14ac:dyDescent="0.3">
      <c r="A115" s="27"/>
      <c r="B115" s="139"/>
      <c r="C115" s="514" t="s">
        <v>311</v>
      </c>
      <c r="D115" s="515"/>
      <c r="E115" s="515"/>
      <c r="F115" s="515"/>
      <c r="G115" s="515"/>
      <c r="H115" s="515"/>
      <c r="I115" s="515"/>
      <c r="J115" s="516"/>
      <c r="K115" s="23"/>
      <c r="L115" s="24"/>
      <c r="M115" s="25"/>
      <c r="N115" s="26"/>
      <c r="O115" s="24"/>
      <c r="P115" s="8"/>
      <c r="Q115" s="326">
        <f>B115</f>
        <v>0</v>
      </c>
      <c r="R115" s="327"/>
      <c r="S115" s="114" t="str">
        <f>C115</f>
        <v xml:space="preserve">REVESTIMENTOS CERAMICOS </v>
      </c>
      <c r="T115" s="115"/>
      <c r="U115" s="164"/>
      <c r="V115" s="115"/>
      <c r="W115" s="115"/>
      <c r="X115" s="115"/>
      <c r="Y115" s="8"/>
      <c r="Z115" s="8"/>
    </row>
    <row r="116" spans="1:26" s="158" customFormat="1" ht="31.2" customHeight="1" x14ac:dyDescent="0.3">
      <c r="A116" s="147"/>
      <c r="B116" s="148">
        <v>87273</v>
      </c>
      <c r="C116" s="496" t="s">
        <v>52</v>
      </c>
      <c r="D116" s="497"/>
      <c r="E116" s="497"/>
      <c r="F116" s="497"/>
      <c r="G116" s="497"/>
      <c r="H116" s="497"/>
      <c r="I116" s="497"/>
      <c r="J116" s="498"/>
      <c r="K116" s="149" t="s">
        <v>197</v>
      </c>
      <c r="L116" s="233">
        <v>0</v>
      </c>
      <c r="M116" s="150">
        <v>210.5</v>
      </c>
      <c r="N116" s="234">
        <v>0</v>
      </c>
      <c r="O116" s="151">
        <f t="shared" si="0"/>
        <v>0</v>
      </c>
      <c r="P116" s="152"/>
      <c r="Q116" s="153">
        <v>87273</v>
      </c>
      <c r="R116" s="153" t="s">
        <v>203</v>
      </c>
      <c r="S116" s="154" t="s">
        <v>312</v>
      </c>
      <c r="T116" s="155" t="s">
        <v>197</v>
      </c>
      <c r="U116" s="156">
        <v>210.5</v>
      </c>
      <c r="V116" s="157">
        <v>79.63</v>
      </c>
      <c r="W116" s="157">
        <v>101.13</v>
      </c>
      <c r="X116" s="157">
        <f t="shared" si="3"/>
        <v>21287.864999999998</v>
      </c>
      <c r="Y116" s="152"/>
      <c r="Z116" s="152"/>
    </row>
    <row r="117" spans="1:26" s="158" customFormat="1" ht="41.4" customHeight="1" x14ac:dyDescent="0.3">
      <c r="A117" s="147"/>
      <c r="B117" s="148">
        <v>87265</v>
      </c>
      <c r="C117" s="496" t="s">
        <v>315</v>
      </c>
      <c r="D117" s="497"/>
      <c r="E117" s="497"/>
      <c r="F117" s="497"/>
      <c r="G117" s="497"/>
      <c r="H117" s="497"/>
      <c r="I117" s="497"/>
      <c r="J117" s="498"/>
      <c r="K117" s="149" t="s">
        <v>197</v>
      </c>
      <c r="L117" s="233">
        <v>0</v>
      </c>
      <c r="M117" s="150">
        <v>29.58</v>
      </c>
      <c r="N117" s="234">
        <v>0</v>
      </c>
      <c r="O117" s="151">
        <f t="shared" si="0"/>
        <v>0</v>
      </c>
      <c r="P117" s="152"/>
      <c r="Q117" s="153">
        <v>87265</v>
      </c>
      <c r="R117" s="153" t="s">
        <v>203</v>
      </c>
      <c r="S117" s="154" t="s">
        <v>313</v>
      </c>
      <c r="T117" s="155" t="s">
        <v>197</v>
      </c>
      <c r="U117" s="156">
        <v>29.58</v>
      </c>
      <c r="V117" s="157">
        <v>72.150000000000006</v>
      </c>
      <c r="W117" s="157">
        <v>91.63</v>
      </c>
      <c r="X117" s="157">
        <f t="shared" si="3"/>
        <v>2710.4153999999999</v>
      </c>
      <c r="Y117" s="152"/>
      <c r="Z117" s="152"/>
    </row>
    <row r="118" spans="1:26" ht="43.2" customHeight="1" x14ac:dyDescent="0.3">
      <c r="A118" s="27"/>
      <c r="B118" s="148">
        <v>87265</v>
      </c>
      <c r="C118" s="496" t="s">
        <v>314</v>
      </c>
      <c r="D118" s="497"/>
      <c r="E118" s="497"/>
      <c r="F118" s="497"/>
      <c r="G118" s="497"/>
      <c r="H118" s="497"/>
      <c r="I118" s="497"/>
      <c r="J118" s="498"/>
      <c r="K118" s="149" t="s">
        <v>197</v>
      </c>
      <c r="L118" s="233">
        <v>0</v>
      </c>
      <c r="M118" s="31">
        <v>18.18</v>
      </c>
      <c r="N118" s="234">
        <v>0</v>
      </c>
      <c r="O118" s="151">
        <f t="shared" si="0"/>
        <v>0</v>
      </c>
      <c r="P118" s="8"/>
      <c r="Q118" s="153">
        <v>87265</v>
      </c>
      <c r="R118" s="153" t="s">
        <v>203</v>
      </c>
      <c r="S118" s="154" t="s">
        <v>316</v>
      </c>
      <c r="T118" s="155" t="s">
        <v>197</v>
      </c>
      <c r="U118" s="156">
        <v>18.18</v>
      </c>
      <c r="V118" s="157">
        <v>72.150000000000006</v>
      </c>
      <c r="W118" s="157">
        <v>91.63</v>
      </c>
      <c r="X118" s="157">
        <f t="shared" si="3"/>
        <v>1665.8334</v>
      </c>
      <c r="Y118" s="8"/>
      <c r="Z118" s="8"/>
    </row>
    <row r="119" spans="1:26" ht="43.2" customHeight="1" x14ac:dyDescent="0.3">
      <c r="A119" s="27"/>
      <c r="B119" s="148">
        <v>87265</v>
      </c>
      <c r="C119" s="496" t="s">
        <v>317</v>
      </c>
      <c r="D119" s="497"/>
      <c r="E119" s="497"/>
      <c r="F119" s="497"/>
      <c r="G119" s="497"/>
      <c r="H119" s="497"/>
      <c r="I119" s="497"/>
      <c r="J119" s="498"/>
      <c r="K119" s="149" t="s">
        <v>197</v>
      </c>
      <c r="L119" s="233">
        <v>0</v>
      </c>
      <c r="M119" s="31">
        <v>37.75</v>
      </c>
      <c r="N119" s="229">
        <v>0</v>
      </c>
      <c r="O119" s="151">
        <f t="shared" si="0"/>
        <v>0</v>
      </c>
      <c r="P119" s="8"/>
      <c r="Q119" s="153">
        <v>87265</v>
      </c>
      <c r="R119" s="153" t="s">
        <v>203</v>
      </c>
      <c r="S119" s="154" t="s">
        <v>318</v>
      </c>
      <c r="T119" s="155" t="s">
        <v>197</v>
      </c>
      <c r="U119" s="156">
        <v>37.75</v>
      </c>
      <c r="V119" s="157">
        <v>72.150000000000006</v>
      </c>
      <c r="W119" s="157">
        <v>91.63</v>
      </c>
      <c r="X119" s="157">
        <f t="shared" si="3"/>
        <v>3459.0324999999998</v>
      </c>
      <c r="Y119" s="8"/>
      <c r="Z119" s="8"/>
    </row>
    <row r="120" spans="1:26" s="182" customFormat="1" ht="14.4" customHeight="1" x14ac:dyDescent="0.3">
      <c r="A120" s="183"/>
      <c r="B120" s="184" t="s">
        <v>319</v>
      </c>
      <c r="C120" s="508" t="s">
        <v>320</v>
      </c>
      <c r="D120" s="509"/>
      <c r="E120" s="509"/>
      <c r="F120" s="509"/>
      <c r="G120" s="509"/>
      <c r="H120" s="509"/>
      <c r="I120" s="509"/>
      <c r="J120" s="510"/>
      <c r="K120" s="173"/>
      <c r="L120" s="174"/>
      <c r="M120" s="175"/>
      <c r="N120" s="176"/>
      <c r="O120" s="174">
        <f>SUM(O121:O129)</f>
        <v>0</v>
      </c>
      <c r="P120" s="177"/>
      <c r="Q120" s="316" t="str">
        <f>B120</f>
        <v>10.00</v>
      </c>
      <c r="R120" s="317"/>
      <c r="S120" s="178" t="str">
        <f>C120</f>
        <v>SISTEMAS DE PISOS INTERNOS E EXTERNOS [PAVIMENTAÇÃO]</v>
      </c>
      <c r="T120" s="179"/>
      <c r="U120" s="180"/>
      <c r="V120" s="179"/>
      <c r="W120" s="179"/>
      <c r="X120" s="179"/>
      <c r="Y120" s="177"/>
      <c r="Z120" s="177"/>
    </row>
    <row r="121" spans="1:26" s="158" customFormat="1" ht="29.4" customHeight="1" x14ac:dyDescent="0.3">
      <c r="A121" s="147"/>
      <c r="B121" s="148">
        <v>98562</v>
      </c>
      <c r="C121" s="496" t="s">
        <v>53</v>
      </c>
      <c r="D121" s="497"/>
      <c r="E121" s="497"/>
      <c r="F121" s="497"/>
      <c r="G121" s="497"/>
      <c r="H121" s="497"/>
      <c r="I121" s="497"/>
      <c r="J121" s="498"/>
      <c r="K121" s="149" t="s">
        <v>197</v>
      </c>
      <c r="L121" s="233">
        <v>0</v>
      </c>
      <c r="M121" s="150">
        <v>64.91</v>
      </c>
      <c r="N121" s="234">
        <v>0</v>
      </c>
      <c r="O121" s="151">
        <f t="shared" si="0"/>
        <v>0</v>
      </c>
      <c r="P121" s="152"/>
      <c r="Q121" s="153" t="s">
        <v>321</v>
      </c>
      <c r="R121" s="153" t="s">
        <v>203</v>
      </c>
      <c r="S121" s="154" t="s">
        <v>53</v>
      </c>
      <c r="T121" s="155" t="s">
        <v>197</v>
      </c>
      <c r="U121" s="156">
        <v>64.91</v>
      </c>
      <c r="V121" s="157">
        <v>48.75</v>
      </c>
      <c r="W121" s="157">
        <v>61.91</v>
      </c>
      <c r="X121" s="157">
        <f t="shared" si="3"/>
        <v>4018.5780999999997</v>
      </c>
      <c r="Y121" s="152"/>
      <c r="Z121" s="152"/>
    </row>
    <row r="122" spans="1:26" s="158" customFormat="1" ht="42" customHeight="1" x14ac:dyDescent="0.3">
      <c r="A122" s="147"/>
      <c r="B122" s="148">
        <v>87620</v>
      </c>
      <c r="C122" s="496" t="s">
        <v>54</v>
      </c>
      <c r="D122" s="497"/>
      <c r="E122" s="497"/>
      <c r="F122" s="497"/>
      <c r="G122" s="497"/>
      <c r="H122" s="497"/>
      <c r="I122" s="497"/>
      <c r="J122" s="498"/>
      <c r="K122" s="149" t="s">
        <v>197</v>
      </c>
      <c r="L122" s="233">
        <v>0</v>
      </c>
      <c r="M122" s="150">
        <v>64.91</v>
      </c>
      <c r="N122" s="234">
        <v>0</v>
      </c>
      <c r="O122" s="151">
        <f t="shared" si="0"/>
        <v>0</v>
      </c>
      <c r="P122" s="152"/>
      <c r="Q122" s="153">
        <v>87620</v>
      </c>
      <c r="R122" s="153" t="s">
        <v>203</v>
      </c>
      <c r="S122" s="154" t="s">
        <v>54</v>
      </c>
      <c r="T122" s="155" t="s">
        <v>197</v>
      </c>
      <c r="U122" s="156">
        <v>64.91</v>
      </c>
      <c r="V122" s="157">
        <v>28.42</v>
      </c>
      <c r="W122" s="157">
        <v>36.090000000000003</v>
      </c>
      <c r="X122" s="157">
        <f t="shared" si="3"/>
        <v>2342.6019000000001</v>
      </c>
      <c r="Y122" s="152"/>
      <c r="Z122" s="152"/>
    </row>
    <row r="123" spans="1:26" s="158" customFormat="1" ht="29.4" customHeight="1" x14ac:dyDescent="0.3">
      <c r="A123" s="147"/>
      <c r="B123" s="148">
        <v>87251</v>
      </c>
      <c r="C123" s="496" t="s">
        <v>55</v>
      </c>
      <c r="D123" s="497"/>
      <c r="E123" s="497"/>
      <c r="F123" s="497"/>
      <c r="G123" s="497"/>
      <c r="H123" s="497"/>
      <c r="I123" s="497"/>
      <c r="J123" s="498"/>
      <c r="K123" s="149" t="s">
        <v>197</v>
      </c>
      <c r="L123" s="233">
        <v>0</v>
      </c>
      <c r="M123" s="150">
        <v>64.91</v>
      </c>
      <c r="N123" s="234">
        <v>0</v>
      </c>
      <c r="O123" s="151">
        <f t="shared" si="0"/>
        <v>0</v>
      </c>
      <c r="P123" s="152"/>
      <c r="Q123" s="153">
        <v>87251</v>
      </c>
      <c r="R123" s="153" t="s">
        <v>203</v>
      </c>
      <c r="S123" s="154" t="s">
        <v>322</v>
      </c>
      <c r="T123" s="155" t="s">
        <v>197</v>
      </c>
      <c r="U123" s="156">
        <v>64.91</v>
      </c>
      <c r="V123" s="157">
        <v>59.68</v>
      </c>
      <c r="W123" s="157">
        <v>75.790000000000006</v>
      </c>
      <c r="X123" s="157">
        <f t="shared" ref="X123:X186" si="6">U123*W123</f>
        <v>4919.5289000000002</v>
      </c>
      <c r="Y123" s="152"/>
      <c r="Z123" s="152"/>
    </row>
    <row r="124" spans="1:26" s="158" customFormat="1" ht="29.4" customHeight="1" x14ac:dyDescent="0.3">
      <c r="A124" s="147"/>
      <c r="B124" s="148">
        <v>101094</v>
      </c>
      <c r="C124" s="496" t="s">
        <v>323</v>
      </c>
      <c r="D124" s="497"/>
      <c r="E124" s="497"/>
      <c r="F124" s="497"/>
      <c r="G124" s="497"/>
      <c r="H124" s="497"/>
      <c r="I124" s="497"/>
      <c r="J124" s="498"/>
      <c r="K124" s="149" t="s">
        <v>57</v>
      </c>
      <c r="L124" s="233">
        <v>0</v>
      </c>
      <c r="M124" s="150">
        <f>5.85/0.25</f>
        <v>23.4</v>
      </c>
      <c r="N124" s="234">
        <v>0</v>
      </c>
      <c r="O124" s="151">
        <f t="shared" si="0"/>
        <v>0</v>
      </c>
      <c r="P124" s="152"/>
      <c r="Q124" s="153" t="s">
        <v>324</v>
      </c>
      <c r="R124" s="153" t="s">
        <v>222</v>
      </c>
      <c r="S124" s="154" t="s">
        <v>325</v>
      </c>
      <c r="T124" s="155" t="s">
        <v>197</v>
      </c>
      <c r="U124" s="156">
        <v>5.85</v>
      </c>
      <c r="V124" s="157">
        <v>65.84</v>
      </c>
      <c r="W124" s="157">
        <v>83.62</v>
      </c>
      <c r="X124" s="157">
        <f t="shared" si="6"/>
        <v>489.17700000000002</v>
      </c>
      <c r="Y124" s="152"/>
      <c r="Z124" s="152"/>
    </row>
    <row r="125" spans="1:26" s="158" customFormat="1" ht="14.4" customHeight="1" x14ac:dyDescent="0.3">
      <c r="A125" s="147"/>
      <c r="B125" s="148">
        <v>98689</v>
      </c>
      <c r="C125" s="496" t="s">
        <v>56</v>
      </c>
      <c r="D125" s="497"/>
      <c r="E125" s="497"/>
      <c r="F125" s="497"/>
      <c r="G125" s="497"/>
      <c r="H125" s="497"/>
      <c r="I125" s="497"/>
      <c r="J125" s="498"/>
      <c r="K125" s="149" t="s">
        <v>57</v>
      </c>
      <c r="L125" s="233">
        <v>0</v>
      </c>
      <c r="M125" s="150">
        <v>2.7</v>
      </c>
      <c r="N125" s="234">
        <v>0</v>
      </c>
      <c r="O125" s="151">
        <f t="shared" si="0"/>
        <v>0</v>
      </c>
      <c r="P125" s="152"/>
      <c r="Q125" s="153">
        <v>98689</v>
      </c>
      <c r="R125" s="153" t="s">
        <v>203</v>
      </c>
      <c r="S125" s="154" t="s">
        <v>56</v>
      </c>
      <c r="T125" s="155" t="s">
        <v>57</v>
      </c>
      <c r="U125" s="156">
        <v>2.7</v>
      </c>
      <c r="V125" s="157">
        <v>121.02</v>
      </c>
      <c r="W125" s="157">
        <v>153.69999999999999</v>
      </c>
      <c r="X125" s="157">
        <f t="shared" si="6"/>
        <v>414.99</v>
      </c>
      <c r="Y125" s="152"/>
      <c r="Z125" s="152"/>
    </row>
    <row r="126" spans="1:26" s="158" customFormat="1" ht="31.8" customHeight="1" x14ac:dyDescent="0.3">
      <c r="A126" s="147"/>
      <c r="B126" s="148">
        <v>103916</v>
      </c>
      <c r="C126" s="496" t="s">
        <v>58</v>
      </c>
      <c r="D126" s="497"/>
      <c r="E126" s="497"/>
      <c r="F126" s="497"/>
      <c r="G126" s="497"/>
      <c r="H126" s="497"/>
      <c r="I126" s="497"/>
      <c r="J126" s="498"/>
      <c r="K126" s="149" t="s">
        <v>197</v>
      </c>
      <c r="L126" s="233">
        <v>0</v>
      </c>
      <c r="M126" s="150">
        <v>676.67</v>
      </c>
      <c r="N126" s="234">
        <v>0</v>
      </c>
      <c r="O126" s="151">
        <f t="shared" si="0"/>
        <v>0</v>
      </c>
      <c r="P126" s="152"/>
      <c r="Q126" s="153">
        <v>103916</v>
      </c>
      <c r="R126" s="153" t="s">
        <v>203</v>
      </c>
      <c r="S126" s="154" t="s">
        <v>58</v>
      </c>
      <c r="T126" s="155" t="s">
        <v>197</v>
      </c>
      <c r="U126" s="156">
        <v>676.67</v>
      </c>
      <c r="V126" s="157">
        <v>159.35</v>
      </c>
      <c r="W126" s="157">
        <v>202.37</v>
      </c>
      <c r="X126" s="157">
        <f t="shared" si="6"/>
        <v>136937.70790000001</v>
      </c>
      <c r="Y126" s="152"/>
      <c r="Z126" s="152"/>
    </row>
    <row r="127" spans="1:26" ht="14.4" x14ac:dyDescent="0.3">
      <c r="A127" s="27"/>
      <c r="B127" s="139"/>
      <c r="C127" s="514" t="s">
        <v>59</v>
      </c>
      <c r="D127" s="515"/>
      <c r="E127" s="515"/>
      <c r="F127" s="515"/>
      <c r="G127" s="515"/>
      <c r="H127" s="515"/>
      <c r="I127" s="515"/>
      <c r="J127" s="516"/>
      <c r="K127" s="23"/>
      <c r="L127" s="24"/>
      <c r="M127" s="25"/>
      <c r="N127" s="26"/>
      <c r="O127" s="24"/>
      <c r="P127" s="8"/>
      <c r="Q127" s="326">
        <f>B127</f>
        <v>0</v>
      </c>
      <c r="R127" s="327"/>
      <c r="S127" s="114" t="str">
        <f>C127</f>
        <v>PAVIMENTAÇÃO EXTERNA</v>
      </c>
      <c r="T127" s="115"/>
      <c r="U127" s="164"/>
      <c r="V127" s="115"/>
      <c r="W127" s="115"/>
      <c r="X127" s="115"/>
      <c r="Y127" s="8"/>
      <c r="Z127" s="8"/>
    </row>
    <row r="128" spans="1:26" s="158" customFormat="1" ht="28.2" customHeight="1" x14ac:dyDescent="0.3">
      <c r="A128" s="147"/>
      <c r="B128" s="148">
        <v>101749</v>
      </c>
      <c r="C128" s="496" t="s">
        <v>60</v>
      </c>
      <c r="D128" s="497"/>
      <c r="E128" s="497"/>
      <c r="F128" s="497"/>
      <c r="G128" s="497"/>
      <c r="H128" s="497"/>
      <c r="I128" s="497"/>
      <c r="J128" s="498"/>
      <c r="K128" s="149" t="s">
        <v>197</v>
      </c>
      <c r="L128" s="233">
        <v>0</v>
      </c>
      <c r="M128" s="150">
        <v>196.79</v>
      </c>
      <c r="N128" s="234">
        <v>0</v>
      </c>
      <c r="O128" s="151">
        <f t="shared" si="0"/>
        <v>0</v>
      </c>
      <c r="P128" s="152"/>
      <c r="Q128" s="153">
        <v>101749</v>
      </c>
      <c r="R128" s="153" t="s">
        <v>203</v>
      </c>
      <c r="S128" s="154" t="s">
        <v>60</v>
      </c>
      <c r="T128" s="155" t="s">
        <v>197</v>
      </c>
      <c r="U128" s="156">
        <v>195.79</v>
      </c>
      <c r="V128" s="157">
        <v>49.2</v>
      </c>
      <c r="W128" s="157">
        <v>62.48</v>
      </c>
      <c r="X128" s="157">
        <f t="shared" si="6"/>
        <v>12232.959199999999</v>
      </c>
      <c r="Y128" s="152"/>
      <c r="Z128" s="152"/>
    </row>
    <row r="129" spans="1:26" s="133" customFormat="1" ht="14.4" hidden="1" customHeight="1" x14ac:dyDescent="0.3">
      <c r="A129" s="125"/>
      <c r="B129" s="126" t="s">
        <v>326</v>
      </c>
      <c r="C129" s="520" t="s">
        <v>327</v>
      </c>
      <c r="D129" s="521"/>
      <c r="E129" s="521"/>
      <c r="F129" s="521"/>
      <c r="G129" s="521"/>
      <c r="H129" s="521"/>
      <c r="I129" s="521"/>
      <c r="J129" s="522"/>
      <c r="K129" s="127" t="s">
        <v>197</v>
      </c>
      <c r="L129" s="128">
        <v>0</v>
      </c>
      <c r="M129" s="129">
        <v>0</v>
      </c>
      <c r="N129" s="130">
        <v>0.27</v>
      </c>
      <c r="O129" s="131">
        <f t="shared" si="0"/>
        <v>0</v>
      </c>
      <c r="P129" s="132"/>
      <c r="Q129" s="134" t="s">
        <v>326</v>
      </c>
      <c r="R129" s="134" t="s">
        <v>203</v>
      </c>
      <c r="S129" s="135" t="s">
        <v>327</v>
      </c>
      <c r="T129" s="136" t="s">
        <v>197</v>
      </c>
      <c r="U129" s="137">
        <v>0</v>
      </c>
      <c r="V129" s="138">
        <v>0</v>
      </c>
      <c r="W129" s="138">
        <v>0</v>
      </c>
      <c r="X129" s="138">
        <f t="shared" si="6"/>
        <v>0</v>
      </c>
      <c r="Y129" s="132"/>
      <c r="Z129" s="132"/>
    </row>
    <row r="130" spans="1:26" s="182" customFormat="1" ht="14.4" x14ac:dyDescent="0.3">
      <c r="A130" s="183"/>
      <c r="B130" s="184" t="s">
        <v>328</v>
      </c>
      <c r="C130" s="508" t="s">
        <v>61</v>
      </c>
      <c r="D130" s="509"/>
      <c r="E130" s="509"/>
      <c r="F130" s="509"/>
      <c r="G130" s="509"/>
      <c r="H130" s="509"/>
      <c r="I130" s="509"/>
      <c r="J130" s="510"/>
      <c r="K130" s="173"/>
      <c r="L130" s="174"/>
      <c r="M130" s="175"/>
      <c r="N130" s="176"/>
      <c r="O130" s="174">
        <f>SUM(O131:O137)</f>
        <v>0</v>
      </c>
      <c r="P130" s="177"/>
      <c r="Q130" s="316" t="str">
        <f>B130</f>
        <v>11.0</v>
      </c>
      <c r="R130" s="317"/>
      <c r="S130" s="178" t="str">
        <f>C130</f>
        <v>PINTURA</v>
      </c>
      <c r="T130" s="179"/>
      <c r="U130" s="180"/>
      <c r="V130" s="179"/>
      <c r="W130" s="179"/>
      <c r="X130" s="179"/>
      <c r="Y130" s="177"/>
      <c r="Z130" s="177"/>
    </row>
    <row r="131" spans="1:26" s="158" customFormat="1" ht="27" customHeight="1" x14ac:dyDescent="0.3">
      <c r="A131" s="147"/>
      <c r="B131" s="148">
        <v>88497</v>
      </c>
      <c r="C131" s="496" t="s">
        <v>329</v>
      </c>
      <c r="D131" s="497"/>
      <c r="E131" s="497"/>
      <c r="F131" s="497"/>
      <c r="G131" s="497"/>
      <c r="H131" s="497"/>
      <c r="I131" s="497"/>
      <c r="J131" s="498"/>
      <c r="K131" s="149" t="s">
        <v>197</v>
      </c>
      <c r="L131" s="233">
        <v>0</v>
      </c>
      <c r="M131" s="150">
        <v>445.04</v>
      </c>
      <c r="N131" s="234">
        <v>0</v>
      </c>
      <c r="O131" s="151">
        <f t="shared" si="0"/>
        <v>0</v>
      </c>
      <c r="P131" s="152"/>
      <c r="Q131" s="153" t="s">
        <v>330</v>
      </c>
      <c r="R131" s="153" t="s">
        <v>222</v>
      </c>
      <c r="S131" s="154" t="s">
        <v>331</v>
      </c>
      <c r="T131" s="155" t="s">
        <v>197</v>
      </c>
      <c r="U131" s="156">
        <v>445.04</v>
      </c>
      <c r="V131" s="157">
        <v>8.67</v>
      </c>
      <c r="W131" s="157">
        <v>11.01</v>
      </c>
      <c r="X131" s="157">
        <f t="shared" si="6"/>
        <v>4899.8904000000002</v>
      </c>
      <c r="Y131" s="152"/>
      <c r="Z131" s="152"/>
    </row>
    <row r="132" spans="1:26" s="158" customFormat="1" ht="31.2" customHeight="1" x14ac:dyDescent="0.3">
      <c r="A132" s="147"/>
      <c r="B132" s="148">
        <v>88496</v>
      </c>
      <c r="C132" s="496" t="s">
        <v>332</v>
      </c>
      <c r="D132" s="497"/>
      <c r="E132" s="497"/>
      <c r="F132" s="497"/>
      <c r="G132" s="497"/>
      <c r="H132" s="497"/>
      <c r="I132" s="497"/>
      <c r="J132" s="498"/>
      <c r="K132" s="149" t="s">
        <v>197</v>
      </c>
      <c r="L132" s="233">
        <v>0</v>
      </c>
      <c r="M132" s="150">
        <v>84.33</v>
      </c>
      <c r="N132" s="234">
        <v>0</v>
      </c>
      <c r="O132" s="151">
        <f t="shared" si="0"/>
        <v>0</v>
      </c>
      <c r="P132" s="152"/>
      <c r="Q132" s="153" t="s">
        <v>333</v>
      </c>
      <c r="R132" s="153" t="s">
        <v>222</v>
      </c>
      <c r="S132" s="154" t="s">
        <v>334</v>
      </c>
      <c r="T132" s="155" t="s">
        <v>197</v>
      </c>
      <c r="U132" s="156">
        <v>84.33</v>
      </c>
      <c r="V132" s="157">
        <v>8.67</v>
      </c>
      <c r="W132" s="157">
        <v>11.01</v>
      </c>
      <c r="X132" s="157">
        <f t="shared" si="6"/>
        <v>928.47329999999999</v>
      </c>
      <c r="Y132" s="152"/>
      <c r="Z132" s="152"/>
    </row>
    <row r="133" spans="1:26" s="158" customFormat="1" ht="28.2" customHeight="1" x14ac:dyDescent="0.3">
      <c r="A133" s="147"/>
      <c r="B133" s="148">
        <v>88489</v>
      </c>
      <c r="C133" s="496" t="s">
        <v>62</v>
      </c>
      <c r="D133" s="497"/>
      <c r="E133" s="497"/>
      <c r="F133" s="497"/>
      <c r="G133" s="497"/>
      <c r="H133" s="497"/>
      <c r="I133" s="497"/>
      <c r="J133" s="498"/>
      <c r="K133" s="149" t="s">
        <v>197</v>
      </c>
      <c r="L133" s="233">
        <v>0</v>
      </c>
      <c r="M133" s="150">
        <v>445.04</v>
      </c>
      <c r="N133" s="234">
        <v>0</v>
      </c>
      <c r="O133" s="151">
        <f t="shared" si="0"/>
        <v>0</v>
      </c>
      <c r="P133" s="152"/>
      <c r="Q133" s="153">
        <v>88489</v>
      </c>
      <c r="R133" s="153" t="s">
        <v>203</v>
      </c>
      <c r="S133" s="154" t="s">
        <v>62</v>
      </c>
      <c r="T133" s="155" t="s">
        <v>197</v>
      </c>
      <c r="U133" s="156">
        <v>445.04</v>
      </c>
      <c r="V133" s="157">
        <v>13.99</v>
      </c>
      <c r="W133" s="157">
        <v>17.77</v>
      </c>
      <c r="X133" s="157">
        <f t="shared" si="6"/>
        <v>7908.3608000000004</v>
      </c>
      <c r="Y133" s="152"/>
      <c r="Z133" s="152"/>
    </row>
    <row r="134" spans="1:26" s="158" customFormat="1" ht="27" customHeight="1" x14ac:dyDescent="0.3">
      <c r="A134" s="147"/>
      <c r="B134" s="148">
        <v>88488</v>
      </c>
      <c r="C134" s="496" t="s">
        <v>335</v>
      </c>
      <c r="D134" s="497"/>
      <c r="E134" s="497"/>
      <c r="F134" s="497"/>
      <c r="G134" s="497"/>
      <c r="H134" s="497"/>
      <c r="I134" s="497"/>
      <c r="J134" s="498"/>
      <c r="K134" s="149" t="s">
        <v>197</v>
      </c>
      <c r="L134" s="233">
        <v>0</v>
      </c>
      <c r="M134" s="150">
        <v>84.33</v>
      </c>
      <c r="N134" s="234">
        <v>0</v>
      </c>
      <c r="O134" s="151">
        <f t="shared" si="0"/>
        <v>0</v>
      </c>
      <c r="P134" s="152"/>
      <c r="Q134" s="153">
        <v>88487</v>
      </c>
      <c r="R134" s="153" t="s">
        <v>203</v>
      </c>
      <c r="S134" s="154" t="s">
        <v>63</v>
      </c>
      <c r="T134" s="155" t="s">
        <v>197</v>
      </c>
      <c r="U134" s="156">
        <v>84.33</v>
      </c>
      <c r="V134" s="157">
        <v>7.53</v>
      </c>
      <c r="W134" s="157">
        <v>9.56</v>
      </c>
      <c r="X134" s="157">
        <f t="shared" si="6"/>
        <v>806.19479999999999</v>
      </c>
      <c r="Y134" s="152"/>
      <c r="Z134" s="152"/>
    </row>
    <row r="135" spans="1:26" s="158" customFormat="1" ht="30" customHeight="1" x14ac:dyDescent="0.3">
      <c r="A135" s="147"/>
      <c r="B135" s="148">
        <v>102494</v>
      </c>
      <c r="C135" s="496" t="s">
        <v>336</v>
      </c>
      <c r="D135" s="497"/>
      <c r="E135" s="497"/>
      <c r="F135" s="497"/>
      <c r="G135" s="497"/>
      <c r="H135" s="497"/>
      <c r="I135" s="497"/>
      <c r="J135" s="498"/>
      <c r="K135" s="149" t="s">
        <v>197</v>
      </c>
      <c r="L135" s="233">
        <v>0</v>
      </c>
      <c r="M135" s="150">
        <v>483.4</v>
      </c>
      <c r="N135" s="234">
        <v>0</v>
      </c>
      <c r="O135" s="151">
        <f t="shared" si="0"/>
        <v>0</v>
      </c>
      <c r="P135" s="152"/>
      <c r="Q135" s="153">
        <v>72815</v>
      </c>
      <c r="R135" s="153" t="s">
        <v>203</v>
      </c>
      <c r="S135" s="154" t="s">
        <v>337</v>
      </c>
      <c r="T135" s="155" t="s">
        <v>197</v>
      </c>
      <c r="U135" s="156">
        <v>483.4</v>
      </c>
      <c r="V135" s="157">
        <v>39.409999999999997</v>
      </c>
      <c r="W135" s="157">
        <v>50.05</v>
      </c>
      <c r="X135" s="157">
        <f t="shared" si="6"/>
        <v>24194.17</v>
      </c>
      <c r="Y135" s="152"/>
      <c r="Z135" s="152"/>
    </row>
    <row r="136" spans="1:26" s="158" customFormat="1" ht="44.4" customHeight="1" x14ac:dyDescent="0.3">
      <c r="A136" s="147"/>
      <c r="B136" s="148">
        <v>100741</v>
      </c>
      <c r="C136" s="496" t="s">
        <v>338</v>
      </c>
      <c r="D136" s="497"/>
      <c r="E136" s="497"/>
      <c r="F136" s="497"/>
      <c r="G136" s="497"/>
      <c r="H136" s="497"/>
      <c r="I136" s="497"/>
      <c r="J136" s="498"/>
      <c r="K136" s="149" t="s">
        <v>197</v>
      </c>
      <c r="L136" s="233">
        <v>0</v>
      </c>
      <c r="M136" s="150">
        <v>558.25</v>
      </c>
      <c r="N136" s="234">
        <v>0</v>
      </c>
      <c r="O136" s="151">
        <f t="shared" si="0"/>
        <v>0</v>
      </c>
      <c r="P136" s="152"/>
      <c r="Q136" s="153" t="s">
        <v>339</v>
      </c>
      <c r="R136" s="153" t="s">
        <v>203</v>
      </c>
      <c r="S136" s="154" t="s">
        <v>340</v>
      </c>
      <c r="T136" s="155" t="s">
        <v>197</v>
      </c>
      <c r="U136" s="156">
        <v>558.25</v>
      </c>
      <c r="V136" s="157">
        <v>22.79</v>
      </c>
      <c r="W136" s="157">
        <v>28.94</v>
      </c>
      <c r="X136" s="157">
        <f t="shared" si="6"/>
        <v>16155.755000000001</v>
      </c>
      <c r="Y136" s="152"/>
      <c r="Z136" s="152"/>
    </row>
    <row r="137" spans="1:26" s="158" customFormat="1" ht="28.2" customHeight="1" x14ac:dyDescent="0.3">
      <c r="A137" s="147"/>
      <c r="B137" s="148">
        <v>100751</v>
      </c>
      <c r="C137" s="496" t="s">
        <v>341</v>
      </c>
      <c r="D137" s="497"/>
      <c r="E137" s="497"/>
      <c r="F137" s="497"/>
      <c r="G137" s="497"/>
      <c r="H137" s="497"/>
      <c r="I137" s="497"/>
      <c r="J137" s="498"/>
      <c r="K137" s="149" t="s">
        <v>197</v>
      </c>
      <c r="L137" s="233">
        <v>0</v>
      </c>
      <c r="M137" s="150">
        <v>404.1</v>
      </c>
      <c r="N137" s="234">
        <v>0</v>
      </c>
      <c r="O137" s="151">
        <f t="shared" si="0"/>
        <v>0</v>
      </c>
      <c r="P137" s="152"/>
      <c r="Q137" s="153">
        <v>79460</v>
      </c>
      <c r="R137" s="153" t="s">
        <v>203</v>
      </c>
      <c r="S137" s="154" t="s">
        <v>342</v>
      </c>
      <c r="T137" s="155" t="s">
        <v>197</v>
      </c>
      <c r="U137" s="156">
        <v>404.1</v>
      </c>
      <c r="V137" s="157">
        <v>42.46</v>
      </c>
      <c r="W137" s="157">
        <v>53.92</v>
      </c>
      <c r="X137" s="157">
        <f t="shared" si="6"/>
        <v>21789.072</v>
      </c>
      <c r="Y137" s="152"/>
      <c r="Z137" s="152"/>
    </row>
    <row r="138" spans="1:26" s="182" customFormat="1" ht="14.4" customHeight="1" x14ac:dyDescent="0.3">
      <c r="A138" s="183"/>
      <c r="B138" s="184" t="s">
        <v>343</v>
      </c>
      <c r="C138" s="508" t="s">
        <v>344</v>
      </c>
      <c r="D138" s="509"/>
      <c r="E138" s="509"/>
      <c r="F138" s="509"/>
      <c r="G138" s="509"/>
      <c r="H138" s="509"/>
      <c r="I138" s="509"/>
      <c r="J138" s="510"/>
      <c r="K138" s="173"/>
      <c r="L138" s="174"/>
      <c r="M138" s="175"/>
      <c r="N138" s="176"/>
      <c r="O138" s="174">
        <f>SUM(O139:O174)</f>
        <v>0</v>
      </c>
      <c r="P138" s="177"/>
      <c r="Q138" s="316" t="str">
        <f>B138</f>
        <v>12.0</v>
      </c>
      <c r="R138" s="317"/>
      <c r="S138" s="178" t="str">
        <f>C138</f>
        <v>INSTALAÇÕES HIDRAULICAS</v>
      </c>
      <c r="T138" s="179"/>
      <c r="U138" s="180"/>
      <c r="V138" s="179"/>
      <c r="W138" s="179"/>
      <c r="X138" s="179"/>
      <c r="Y138" s="177"/>
      <c r="Z138" s="177"/>
    </row>
    <row r="139" spans="1:26" s="158" customFormat="1" ht="30" customHeight="1" x14ac:dyDescent="0.3">
      <c r="A139" s="147"/>
      <c r="B139" s="148">
        <v>89353</v>
      </c>
      <c r="C139" s="505" t="s">
        <v>64</v>
      </c>
      <c r="D139" s="506"/>
      <c r="E139" s="506"/>
      <c r="F139" s="506"/>
      <c r="G139" s="506"/>
      <c r="H139" s="506"/>
      <c r="I139" s="506"/>
      <c r="J139" s="507"/>
      <c r="K139" s="149" t="s">
        <v>24</v>
      </c>
      <c r="L139" s="233">
        <v>0</v>
      </c>
      <c r="M139" s="150">
        <v>1</v>
      </c>
      <c r="N139" s="234">
        <v>0</v>
      </c>
      <c r="O139" s="151">
        <f t="shared" si="0"/>
        <v>0</v>
      </c>
      <c r="P139" s="152"/>
      <c r="Q139" s="153">
        <v>89353</v>
      </c>
      <c r="R139" s="153" t="s">
        <v>203</v>
      </c>
      <c r="S139" s="154" t="s">
        <v>64</v>
      </c>
      <c r="T139" s="155" t="s">
        <v>208</v>
      </c>
      <c r="U139" s="156">
        <v>1</v>
      </c>
      <c r="V139" s="157">
        <v>38.08</v>
      </c>
      <c r="W139" s="157">
        <v>48.36</v>
      </c>
      <c r="X139" s="157">
        <f t="shared" si="6"/>
        <v>48.36</v>
      </c>
      <c r="Y139" s="152"/>
      <c r="Z139" s="152"/>
    </row>
    <row r="140" spans="1:26" s="158" customFormat="1" ht="31.2" customHeight="1" x14ac:dyDescent="0.3">
      <c r="A140" s="147"/>
      <c r="B140" s="148">
        <v>94497</v>
      </c>
      <c r="C140" s="505" t="s">
        <v>345</v>
      </c>
      <c r="D140" s="506"/>
      <c r="E140" s="506"/>
      <c r="F140" s="506"/>
      <c r="G140" s="506"/>
      <c r="H140" s="506"/>
      <c r="I140" s="506"/>
      <c r="J140" s="507"/>
      <c r="K140" s="149" t="s">
        <v>24</v>
      </c>
      <c r="L140" s="233">
        <v>0</v>
      </c>
      <c r="M140" s="150">
        <v>2</v>
      </c>
      <c r="N140" s="234">
        <v>0</v>
      </c>
      <c r="O140" s="151">
        <f t="shared" si="0"/>
        <v>0</v>
      </c>
      <c r="P140" s="152"/>
      <c r="Q140" s="153">
        <v>94497</v>
      </c>
      <c r="R140" s="153" t="s">
        <v>203</v>
      </c>
      <c r="S140" s="154" t="s">
        <v>345</v>
      </c>
      <c r="T140" s="155" t="s">
        <v>208</v>
      </c>
      <c r="U140" s="156">
        <v>2</v>
      </c>
      <c r="V140" s="157">
        <v>101.25</v>
      </c>
      <c r="W140" s="157">
        <v>128.59</v>
      </c>
      <c r="X140" s="157">
        <f t="shared" si="6"/>
        <v>257.18</v>
      </c>
      <c r="Y140" s="152"/>
      <c r="Z140" s="152"/>
    </row>
    <row r="141" spans="1:26" s="158" customFormat="1" ht="31.8" customHeight="1" x14ac:dyDescent="0.3">
      <c r="A141" s="147"/>
      <c r="B141" s="148">
        <v>94794</v>
      </c>
      <c r="C141" s="505" t="s">
        <v>65</v>
      </c>
      <c r="D141" s="506"/>
      <c r="E141" s="506"/>
      <c r="F141" s="506"/>
      <c r="G141" s="506"/>
      <c r="H141" s="506"/>
      <c r="I141" s="506"/>
      <c r="J141" s="507"/>
      <c r="K141" s="149" t="s">
        <v>24</v>
      </c>
      <c r="L141" s="233">
        <v>0</v>
      </c>
      <c r="M141" s="150">
        <v>2</v>
      </c>
      <c r="N141" s="234">
        <v>0</v>
      </c>
      <c r="O141" s="151">
        <f t="shared" si="0"/>
        <v>0</v>
      </c>
      <c r="P141" s="152"/>
      <c r="Q141" s="153">
        <v>94794</v>
      </c>
      <c r="R141" s="153" t="s">
        <v>203</v>
      </c>
      <c r="S141" s="154" t="s">
        <v>65</v>
      </c>
      <c r="T141" s="155" t="s">
        <v>208</v>
      </c>
      <c r="U141" s="156">
        <v>2</v>
      </c>
      <c r="V141" s="157">
        <v>159.09</v>
      </c>
      <c r="W141" s="157">
        <v>202.04</v>
      </c>
      <c r="X141" s="157">
        <f t="shared" si="6"/>
        <v>404.08</v>
      </c>
      <c r="Y141" s="152"/>
      <c r="Z141" s="152"/>
    </row>
    <row r="142" spans="1:26" s="158" customFormat="1" ht="31.2" customHeight="1" x14ac:dyDescent="0.3">
      <c r="A142" s="147"/>
      <c r="B142" s="148">
        <v>94793</v>
      </c>
      <c r="C142" s="505" t="s">
        <v>66</v>
      </c>
      <c r="D142" s="506"/>
      <c r="E142" s="506"/>
      <c r="F142" s="506"/>
      <c r="G142" s="506"/>
      <c r="H142" s="506"/>
      <c r="I142" s="506"/>
      <c r="J142" s="507"/>
      <c r="K142" s="149" t="s">
        <v>24</v>
      </c>
      <c r="L142" s="233">
        <v>0</v>
      </c>
      <c r="M142" s="150">
        <v>2</v>
      </c>
      <c r="N142" s="234">
        <v>0</v>
      </c>
      <c r="O142" s="151">
        <f t="shared" si="0"/>
        <v>0</v>
      </c>
      <c r="P142" s="152"/>
      <c r="Q142" s="153">
        <v>94793</v>
      </c>
      <c r="R142" s="153" t="s">
        <v>203</v>
      </c>
      <c r="S142" s="154" t="s">
        <v>66</v>
      </c>
      <c r="T142" s="155" t="s">
        <v>208</v>
      </c>
      <c r="U142" s="156">
        <v>2</v>
      </c>
      <c r="V142" s="157">
        <v>149.44999999999999</v>
      </c>
      <c r="W142" s="157">
        <v>189.8</v>
      </c>
      <c r="X142" s="157">
        <f t="shared" si="6"/>
        <v>379.6</v>
      </c>
      <c r="Y142" s="152"/>
      <c r="Z142" s="152"/>
    </row>
    <row r="143" spans="1:26" s="158" customFormat="1" ht="28.2" customHeight="1" x14ac:dyDescent="0.3">
      <c r="A143" s="147"/>
      <c r="B143" s="148">
        <v>94792</v>
      </c>
      <c r="C143" s="505" t="s">
        <v>67</v>
      </c>
      <c r="D143" s="506"/>
      <c r="E143" s="506"/>
      <c r="F143" s="506"/>
      <c r="G143" s="506"/>
      <c r="H143" s="506"/>
      <c r="I143" s="506"/>
      <c r="J143" s="507"/>
      <c r="K143" s="149" t="s">
        <v>24</v>
      </c>
      <c r="L143" s="233">
        <v>0</v>
      </c>
      <c r="M143" s="150">
        <v>2</v>
      </c>
      <c r="N143" s="234">
        <v>0</v>
      </c>
      <c r="O143" s="151">
        <f t="shared" si="0"/>
        <v>0</v>
      </c>
      <c r="P143" s="152"/>
      <c r="Q143" s="153">
        <v>94792</v>
      </c>
      <c r="R143" s="153" t="s">
        <v>203</v>
      </c>
      <c r="S143" s="154" t="s">
        <v>67</v>
      </c>
      <c r="T143" s="155" t="s">
        <v>208</v>
      </c>
      <c r="U143" s="156">
        <v>2</v>
      </c>
      <c r="V143" s="157">
        <v>109.52</v>
      </c>
      <c r="W143" s="157">
        <v>139.09</v>
      </c>
      <c r="X143" s="157">
        <f t="shared" si="6"/>
        <v>278.18</v>
      </c>
      <c r="Y143" s="152"/>
      <c r="Z143" s="152"/>
    </row>
    <row r="144" spans="1:26" s="158" customFormat="1" ht="28.2" customHeight="1" x14ac:dyDescent="0.3">
      <c r="A144" s="147"/>
      <c r="B144" s="148">
        <v>89987</v>
      </c>
      <c r="C144" s="505" t="s">
        <v>68</v>
      </c>
      <c r="D144" s="506"/>
      <c r="E144" s="506"/>
      <c r="F144" s="506"/>
      <c r="G144" s="506"/>
      <c r="H144" s="506"/>
      <c r="I144" s="506"/>
      <c r="J144" s="507"/>
      <c r="K144" s="149" t="s">
        <v>24</v>
      </c>
      <c r="L144" s="233">
        <v>0</v>
      </c>
      <c r="M144" s="150">
        <v>2</v>
      </c>
      <c r="N144" s="234">
        <v>0</v>
      </c>
      <c r="O144" s="151">
        <f t="shared" si="0"/>
        <v>0</v>
      </c>
      <c r="P144" s="152"/>
      <c r="Q144" s="153">
        <v>89987</v>
      </c>
      <c r="R144" s="153" t="s">
        <v>203</v>
      </c>
      <c r="S144" s="154" t="s">
        <v>68</v>
      </c>
      <c r="T144" s="155" t="s">
        <v>208</v>
      </c>
      <c r="U144" s="156">
        <v>2</v>
      </c>
      <c r="V144" s="157">
        <v>90.01</v>
      </c>
      <c r="W144" s="157">
        <v>114.31</v>
      </c>
      <c r="X144" s="157">
        <f t="shared" si="6"/>
        <v>228.62</v>
      </c>
      <c r="Y144" s="152"/>
      <c r="Z144" s="152"/>
    </row>
    <row r="145" spans="1:26" s="158" customFormat="1" ht="27" customHeight="1" x14ac:dyDescent="0.3">
      <c r="A145" s="147"/>
      <c r="B145" s="148">
        <v>89985</v>
      </c>
      <c r="C145" s="505" t="s">
        <v>69</v>
      </c>
      <c r="D145" s="506"/>
      <c r="E145" s="506"/>
      <c r="F145" s="506"/>
      <c r="G145" s="506"/>
      <c r="H145" s="506"/>
      <c r="I145" s="506"/>
      <c r="J145" s="507"/>
      <c r="K145" s="149" t="s">
        <v>24</v>
      </c>
      <c r="L145" s="233">
        <v>0</v>
      </c>
      <c r="M145" s="150">
        <v>8</v>
      </c>
      <c r="N145" s="234">
        <v>0</v>
      </c>
      <c r="O145" s="151">
        <f t="shared" si="0"/>
        <v>0</v>
      </c>
      <c r="P145" s="152"/>
      <c r="Q145" s="153">
        <v>89985</v>
      </c>
      <c r="R145" s="153" t="s">
        <v>203</v>
      </c>
      <c r="S145" s="154" t="s">
        <v>69</v>
      </c>
      <c r="T145" s="155" t="s">
        <v>208</v>
      </c>
      <c r="U145" s="156">
        <v>8</v>
      </c>
      <c r="V145" s="157">
        <v>85.63</v>
      </c>
      <c r="W145" s="157">
        <v>108.75</v>
      </c>
      <c r="X145" s="157">
        <f t="shared" si="6"/>
        <v>870</v>
      </c>
      <c r="Y145" s="152"/>
      <c r="Z145" s="152"/>
    </row>
    <row r="146" spans="1:26" s="158" customFormat="1" ht="30" customHeight="1" x14ac:dyDescent="0.3">
      <c r="A146" s="147"/>
      <c r="B146" s="148">
        <v>86884</v>
      </c>
      <c r="C146" s="505" t="s">
        <v>70</v>
      </c>
      <c r="D146" s="506"/>
      <c r="E146" s="506"/>
      <c r="F146" s="506"/>
      <c r="G146" s="506"/>
      <c r="H146" s="506"/>
      <c r="I146" s="506"/>
      <c r="J146" s="507"/>
      <c r="K146" s="149" t="s">
        <v>24</v>
      </c>
      <c r="L146" s="233">
        <v>0</v>
      </c>
      <c r="M146" s="150">
        <v>10</v>
      </c>
      <c r="N146" s="234">
        <v>0</v>
      </c>
      <c r="O146" s="151">
        <f t="shared" si="0"/>
        <v>0</v>
      </c>
      <c r="P146" s="152"/>
      <c r="Q146" s="153">
        <v>86884</v>
      </c>
      <c r="R146" s="153" t="s">
        <v>203</v>
      </c>
      <c r="S146" s="154" t="s">
        <v>346</v>
      </c>
      <c r="T146" s="155" t="s">
        <v>208</v>
      </c>
      <c r="U146" s="156">
        <v>10</v>
      </c>
      <c r="V146" s="157">
        <v>12.61</v>
      </c>
      <c r="W146" s="157">
        <v>16.010000000000002</v>
      </c>
      <c r="X146" s="157">
        <f t="shared" si="6"/>
        <v>160.10000000000002</v>
      </c>
      <c r="Y146" s="152"/>
      <c r="Z146" s="152"/>
    </row>
    <row r="147" spans="1:26" s="158" customFormat="1" ht="29.4" customHeight="1" x14ac:dyDescent="0.3">
      <c r="A147" s="147"/>
      <c r="B147" s="148">
        <v>89385</v>
      </c>
      <c r="C147" s="505" t="s">
        <v>347</v>
      </c>
      <c r="D147" s="506"/>
      <c r="E147" s="506"/>
      <c r="F147" s="506"/>
      <c r="G147" s="506"/>
      <c r="H147" s="506"/>
      <c r="I147" s="506"/>
      <c r="J147" s="507"/>
      <c r="K147" s="149" t="s">
        <v>24</v>
      </c>
      <c r="L147" s="233">
        <v>0</v>
      </c>
      <c r="M147" s="150">
        <v>8</v>
      </c>
      <c r="N147" s="234">
        <v>0</v>
      </c>
      <c r="O147" s="151">
        <f t="shared" si="0"/>
        <v>0</v>
      </c>
      <c r="P147" s="152"/>
      <c r="Q147" s="153">
        <v>89385</v>
      </c>
      <c r="R147" s="153" t="s">
        <v>203</v>
      </c>
      <c r="S147" s="154" t="s">
        <v>347</v>
      </c>
      <c r="T147" s="155" t="s">
        <v>208</v>
      </c>
      <c r="U147" s="156">
        <v>8</v>
      </c>
      <c r="V147" s="157">
        <v>7.85</v>
      </c>
      <c r="W147" s="157">
        <v>9.9700000000000006</v>
      </c>
      <c r="X147" s="157">
        <f t="shared" si="6"/>
        <v>79.760000000000005</v>
      </c>
      <c r="Y147" s="152"/>
      <c r="Z147" s="152"/>
    </row>
    <row r="148" spans="1:26" s="158" customFormat="1" ht="30" customHeight="1" x14ac:dyDescent="0.3">
      <c r="A148" s="147"/>
      <c r="B148" s="148">
        <v>89389</v>
      </c>
      <c r="C148" s="505" t="s">
        <v>348</v>
      </c>
      <c r="D148" s="506"/>
      <c r="E148" s="506"/>
      <c r="F148" s="506"/>
      <c r="G148" s="506"/>
      <c r="H148" s="506"/>
      <c r="I148" s="506"/>
      <c r="J148" s="507"/>
      <c r="K148" s="149" t="s">
        <v>24</v>
      </c>
      <c r="L148" s="233">
        <v>0</v>
      </c>
      <c r="M148" s="150">
        <v>4</v>
      </c>
      <c r="N148" s="234">
        <v>0</v>
      </c>
      <c r="O148" s="151">
        <f t="shared" si="0"/>
        <v>0</v>
      </c>
      <c r="P148" s="152"/>
      <c r="Q148" s="153">
        <v>89389</v>
      </c>
      <c r="R148" s="153" t="s">
        <v>203</v>
      </c>
      <c r="S148" s="154" t="s">
        <v>349</v>
      </c>
      <c r="T148" s="155" t="s">
        <v>208</v>
      </c>
      <c r="U148" s="156">
        <v>4</v>
      </c>
      <c r="V148" s="157">
        <v>12.08</v>
      </c>
      <c r="W148" s="157">
        <v>15.34</v>
      </c>
      <c r="X148" s="157">
        <f t="shared" si="6"/>
        <v>61.36</v>
      </c>
      <c r="Y148" s="152"/>
      <c r="Z148" s="152"/>
    </row>
    <row r="149" spans="1:26" s="158" customFormat="1" ht="29.4" customHeight="1" x14ac:dyDescent="0.3">
      <c r="A149" s="147"/>
      <c r="B149" s="148">
        <v>89433</v>
      </c>
      <c r="C149" s="505" t="s">
        <v>71</v>
      </c>
      <c r="D149" s="506"/>
      <c r="E149" s="506"/>
      <c r="F149" s="506"/>
      <c r="G149" s="506"/>
      <c r="H149" s="506"/>
      <c r="I149" s="506"/>
      <c r="J149" s="507"/>
      <c r="K149" s="149" t="s">
        <v>24</v>
      </c>
      <c r="L149" s="233">
        <v>0</v>
      </c>
      <c r="M149" s="150">
        <v>4</v>
      </c>
      <c r="N149" s="234">
        <v>0</v>
      </c>
      <c r="O149" s="151">
        <f t="shared" si="0"/>
        <v>0</v>
      </c>
      <c r="P149" s="152"/>
      <c r="Q149" s="153">
        <v>89433</v>
      </c>
      <c r="R149" s="153" t="s">
        <v>203</v>
      </c>
      <c r="S149" s="154" t="s">
        <v>71</v>
      </c>
      <c r="T149" s="155" t="s">
        <v>208</v>
      </c>
      <c r="U149" s="156">
        <v>4</v>
      </c>
      <c r="V149" s="157">
        <v>13.61</v>
      </c>
      <c r="W149" s="157">
        <v>17.28</v>
      </c>
      <c r="X149" s="157">
        <f t="shared" si="6"/>
        <v>69.12</v>
      </c>
      <c r="Y149" s="152"/>
      <c r="Z149" s="152"/>
    </row>
    <row r="150" spans="1:26" s="158" customFormat="1" ht="44.4" customHeight="1" x14ac:dyDescent="0.3">
      <c r="A150" s="147"/>
      <c r="B150" s="148">
        <v>92928</v>
      </c>
      <c r="C150" s="505" t="s">
        <v>350</v>
      </c>
      <c r="D150" s="506"/>
      <c r="E150" s="506"/>
      <c r="F150" s="506"/>
      <c r="G150" s="506"/>
      <c r="H150" s="506"/>
      <c r="I150" s="506"/>
      <c r="J150" s="507"/>
      <c r="K150" s="149" t="s">
        <v>24</v>
      </c>
      <c r="L150" s="233">
        <v>0</v>
      </c>
      <c r="M150" s="150">
        <v>2</v>
      </c>
      <c r="N150" s="234">
        <v>0</v>
      </c>
      <c r="O150" s="151">
        <f t="shared" si="0"/>
        <v>0</v>
      </c>
      <c r="P150" s="152"/>
      <c r="Q150" s="153">
        <v>72704</v>
      </c>
      <c r="R150" s="153" t="s">
        <v>203</v>
      </c>
      <c r="S150" s="154" t="s">
        <v>351</v>
      </c>
      <c r="T150" s="155" t="s">
        <v>208</v>
      </c>
      <c r="U150" s="156">
        <v>2</v>
      </c>
      <c r="V150" s="157">
        <v>16.77</v>
      </c>
      <c r="W150" s="157">
        <v>21.3</v>
      </c>
      <c r="X150" s="157">
        <f t="shared" si="6"/>
        <v>42.6</v>
      </c>
      <c r="Y150" s="152"/>
      <c r="Z150" s="152"/>
    </row>
    <row r="151" spans="1:26" s="158" customFormat="1" ht="31.8" customHeight="1" x14ac:dyDescent="0.3">
      <c r="A151" s="147"/>
      <c r="B151" s="148">
        <v>89355</v>
      </c>
      <c r="C151" s="505" t="s">
        <v>72</v>
      </c>
      <c r="D151" s="506"/>
      <c r="E151" s="506"/>
      <c r="F151" s="506"/>
      <c r="G151" s="506"/>
      <c r="H151" s="506"/>
      <c r="I151" s="506"/>
      <c r="J151" s="507"/>
      <c r="K151" s="149" t="s">
        <v>352</v>
      </c>
      <c r="L151" s="233">
        <v>0</v>
      </c>
      <c r="M151" s="150">
        <v>12</v>
      </c>
      <c r="N151" s="234">
        <v>0</v>
      </c>
      <c r="O151" s="151">
        <f t="shared" si="0"/>
        <v>0</v>
      </c>
      <c r="P151" s="152"/>
      <c r="Q151" s="153">
        <v>89355</v>
      </c>
      <c r="R151" s="153" t="s">
        <v>203</v>
      </c>
      <c r="S151" s="154" t="s">
        <v>353</v>
      </c>
      <c r="T151" s="155" t="s">
        <v>352</v>
      </c>
      <c r="U151" s="156">
        <v>12</v>
      </c>
      <c r="V151" s="157">
        <v>23.27</v>
      </c>
      <c r="W151" s="157">
        <v>29.55</v>
      </c>
      <c r="X151" s="157">
        <f t="shared" si="6"/>
        <v>354.6</v>
      </c>
      <c r="Y151" s="152"/>
      <c r="Z151" s="152"/>
    </row>
    <row r="152" spans="1:26" s="158" customFormat="1" ht="29.4" customHeight="1" x14ac:dyDescent="0.3">
      <c r="A152" s="147"/>
      <c r="B152" s="148">
        <v>89356</v>
      </c>
      <c r="C152" s="505" t="s">
        <v>73</v>
      </c>
      <c r="D152" s="506"/>
      <c r="E152" s="506"/>
      <c r="F152" s="506"/>
      <c r="G152" s="506"/>
      <c r="H152" s="506"/>
      <c r="I152" s="506"/>
      <c r="J152" s="507"/>
      <c r="K152" s="149" t="s">
        <v>352</v>
      </c>
      <c r="L152" s="233">
        <v>0</v>
      </c>
      <c r="M152" s="150">
        <v>42</v>
      </c>
      <c r="N152" s="234">
        <v>0</v>
      </c>
      <c r="O152" s="151">
        <f t="shared" si="0"/>
        <v>0</v>
      </c>
      <c r="P152" s="152"/>
      <c r="Q152" s="153">
        <v>89356</v>
      </c>
      <c r="R152" s="153" t="s">
        <v>203</v>
      </c>
      <c r="S152" s="154" t="s">
        <v>354</v>
      </c>
      <c r="T152" s="155" t="s">
        <v>352</v>
      </c>
      <c r="U152" s="156">
        <v>42</v>
      </c>
      <c r="V152" s="157">
        <v>26.85</v>
      </c>
      <c r="W152" s="157">
        <v>34.1</v>
      </c>
      <c r="X152" s="157">
        <f t="shared" si="6"/>
        <v>1432.2</v>
      </c>
      <c r="Y152" s="152"/>
      <c r="Z152" s="152"/>
    </row>
    <row r="153" spans="1:26" s="158" customFormat="1" ht="31.8" customHeight="1" x14ac:dyDescent="0.3">
      <c r="A153" s="147"/>
      <c r="B153" s="148">
        <v>89357</v>
      </c>
      <c r="C153" s="505" t="s">
        <v>74</v>
      </c>
      <c r="D153" s="506"/>
      <c r="E153" s="506"/>
      <c r="F153" s="506"/>
      <c r="G153" s="506"/>
      <c r="H153" s="506"/>
      <c r="I153" s="506"/>
      <c r="J153" s="507"/>
      <c r="K153" s="149" t="s">
        <v>352</v>
      </c>
      <c r="L153" s="233">
        <v>0</v>
      </c>
      <c r="M153" s="150">
        <v>28</v>
      </c>
      <c r="N153" s="234">
        <v>0</v>
      </c>
      <c r="O153" s="151">
        <f t="shared" si="0"/>
        <v>0</v>
      </c>
      <c r="P153" s="152"/>
      <c r="Q153" s="153">
        <v>89357</v>
      </c>
      <c r="R153" s="153" t="s">
        <v>203</v>
      </c>
      <c r="S153" s="154" t="s">
        <v>355</v>
      </c>
      <c r="T153" s="155" t="s">
        <v>352</v>
      </c>
      <c r="U153" s="156">
        <v>28</v>
      </c>
      <c r="V153" s="157">
        <v>36.21</v>
      </c>
      <c r="W153" s="157">
        <v>45.99</v>
      </c>
      <c r="X153" s="157">
        <f t="shared" si="6"/>
        <v>1287.72</v>
      </c>
      <c r="Y153" s="152"/>
      <c r="Z153" s="152"/>
    </row>
    <row r="154" spans="1:26" s="158" customFormat="1" ht="28.8" customHeight="1" x14ac:dyDescent="0.3">
      <c r="A154" s="147"/>
      <c r="B154" s="148">
        <v>89448</v>
      </c>
      <c r="C154" s="505" t="s">
        <v>75</v>
      </c>
      <c r="D154" s="506"/>
      <c r="E154" s="506"/>
      <c r="F154" s="506"/>
      <c r="G154" s="506"/>
      <c r="H154" s="506"/>
      <c r="I154" s="506"/>
      <c r="J154" s="507"/>
      <c r="K154" s="149" t="s">
        <v>352</v>
      </c>
      <c r="L154" s="233">
        <v>0</v>
      </c>
      <c r="M154" s="150">
        <v>30</v>
      </c>
      <c r="N154" s="234">
        <v>0</v>
      </c>
      <c r="O154" s="151">
        <f t="shared" si="0"/>
        <v>0</v>
      </c>
      <c r="P154" s="152"/>
      <c r="Q154" s="153">
        <v>89448</v>
      </c>
      <c r="R154" s="153" t="s">
        <v>203</v>
      </c>
      <c r="S154" s="154" t="s">
        <v>356</v>
      </c>
      <c r="T154" s="155" t="s">
        <v>352</v>
      </c>
      <c r="U154" s="156">
        <v>30</v>
      </c>
      <c r="V154" s="157">
        <v>16.38</v>
      </c>
      <c r="W154" s="157">
        <v>20.8</v>
      </c>
      <c r="X154" s="157">
        <f t="shared" si="6"/>
        <v>624</v>
      </c>
      <c r="Y154" s="152"/>
      <c r="Z154" s="152"/>
    </row>
    <row r="155" spans="1:26" s="158" customFormat="1" ht="31.2" customHeight="1" x14ac:dyDescent="0.3">
      <c r="A155" s="147"/>
      <c r="B155" s="148">
        <v>89449</v>
      </c>
      <c r="C155" s="505" t="s">
        <v>76</v>
      </c>
      <c r="D155" s="506"/>
      <c r="E155" s="506"/>
      <c r="F155" s="506"/>
      <c r="G155" s="506"/>
      <c r="H155" s="506"/>
      <c r="I155" s="506"/>
      <c r="J155" s="507"/>
      <c r="K155" s="149" t="s">
        <v>352</v>
      </c>
      <c r="L155" s="233">
        <v>0</v>
      </c>
      <c r="M155" s="150">
        <v>36</v>
      </c>
      <c r="N155" s="234">
        <v>0</v>
      </c>
      <c r="O155" s="151">
        <f t="shared" si="0"/>
        <v>0</v>
      </c>
      <c r="P155" s="152"/>
      <c r="Q155" s="153">
        <v>89449</v>
      </c>
      <c r="R155" s="153" t="s">
        <v>203</v>
      </c>
      <c r="S155" s="154" t="s">
        <v>357</v>
      </c>
      <c r="T155" s="155" t="s">
        <v>57</v>
      </c>
      <c r="U155" s="156">
        <v>36</v>
      </c>
      <c r="V155" s="157">
        <v>18.149999999999999</v>
      </c>
      <c r="W155" s="157">
        <v>23.05</v>
      </c>
      <c r="X155" s="157">
        <f t="shared" si="6"/>
        <v>829.80000000000007</v>
      </c>
      <c r="Y155" s="152"/>
      <c r="Z155" s="152"/>
    </row>
    <row r="156" spans="1:26" s="158" customFormat="1" ht="31.2" customHeight="1" x14ac:dyDescent="0.3">
      <c r="A156" s="147"/>
      <c r="B156" s="148">
        <v>89570</v>
      </c>
      <c r="C156" s="505" t="s">
        <v>358</v>
      </c>
      <c r="D156" s="506"/>
      <c r="E156" s="506"/>
      <c r="F156" s="506"/>
      <c r="G156" s="506"/>
      <c r="H156" s="506"/>
      <c r="I156" s="506"/>
      <c r="J156" s="507"/>
      <c r="K156" s="149" t="s">
        <v>24</v>
      </c>
      <c r="L156" s="233">
        <v>0</v>
      </c>
      <c r="M156" s="150">
        <v>4</v>
      </c>
      <c r="N156" s="234">
        <v>0</v>
      </c>
      <c r="O156" s="151">
        <f t="shared" si="0"/>
        <v>0</v>
      </c>
      <c r="P156" s="152"/>
      <c r="Q156" s="153">
        <v>72786</v>
      </c>
      <c r="R156" s="153" t="s">
        <v>203</v>
      </c>
      <c r="S156" s="154" t="s">
        <v>77</v>
      </c>
      <c r="T156" s="155" t="s">
        <v>208</v>
      </c>
      <c r="U156" s="156">
        <v>4</v>
      </c>
      <c r="V156" s="157">
        <v>25.25</v>
      </c>
      <c r="W156" s="157">
        <v>32.07</v>
      </c>
      <c r="X156" s="157">
        <f t="shared" si="6"/>
        <v>128.28</v>
      </c>
      <c r="Y156" s="152"/>
      <c r="Z156" s="152"/>
    </row>
    <row r="157" spans="1:26" s="158" customFormat="1" ht="43.2" customHeight="1" x14ac:dyDescent="0.3">
      <c r="A157" s="147"/>
      <c r="B157" s="148">
        <v>89429</v>
      </c>
      <c r="C157" s="505" t="s">
        <v>359</v>
      </c>
      <c r="D157" s="506"/>
      <c r="E157" s="506"/>
      <c r="F157" s="506"/>
      <c r="G157" s="506"/>
      <c r="H157" s="506"/>
      <c r="I157" s="506"/>
      <c r="J157" s="507"/>
      <c r="K157" s="149" t="s">
        <v>24</v>
      </c>
      <c r="L157" s="233">
        <v>0</v>
      </c>
      <c r="M157" s="150">
        <v>12</v>
      </c>
      <c r="N157" s="234">
        <v>0</v>
      </c>
      <c r="O157" s="151">
        <f t="shared" si="0"/>
        <v>0</v>
      </c>
      <c r="P157" s="152"/>
      <c r="Q157" s="153">
        <v>72784</v>
      </c>
      <c r="R157" s="153" t="s">
        <v>203</v>
      </c>
      <c r="S157" s="154" t="s">
        <v>78</v>
      </c>
      <c r="T157" s="155" t="s">
        <v>208</v>
      </c>
      <c r="U157" s="156">
        <v>12</v>
      </c>
      <c r="V157" s="157">
        <v>12.96</v>
      </c>
      <c r="W157" s="157">
        <v>16.46</v>
      </c>
      <c r="X157" s="157">
        <f t="shared" si="6"/>
        <v>197.52</v>
      </c>
      <c r="Y157" s="152"/>
      <c r="Z157" s="152"/>
    </row>
    <row r="158" spans="1:26" s="158" customFormat="1" ht="44.4" customHeight="1" x14ac:dyDescent="0.3">
      <c r="A158" s="147"/>
      <c r="B158" s="148">
        <v>89436</v>
      </c>
      <c r="C158" s="505" t="s">
        <v>360</v>
      </c>
      <c r="D158" s="506"/>
      <c r="E158" s="506"/>
      <c r="F158" s="506"/>
      <c r="G158" s="506"/>
      <c r="H158" s="506"/>
      <c r="I158" s="506"/>
      <c r="J158" s="507"/>
      <c r="K158" s="149" t="s">
        <v>24</v>
      </c>
      <c r="L158" s="233">
        <v>0</v>
      </c>
      <c r="M158" s="150">
        <v>4</v>
      </c>
      <c r="N158" s="234">
        <v>0</v>
      </c>
      <c r="O158" s="151">
        <f t="shared" si="0"/>
        <v>0</v>
      </c>
      <c r="P158" s="152"/>
      <c r="Q158" s="153">
        <v>72785</v>
      </c>
      <c r="R158" s="153" t="s">
        <v>203</v>
      </c>
      <c r="S158" s="154" t="s">
        <v>79</v>
      </c>
      <c r="T158" s="155" t="s">
        <v>208</v>
      </c>
      <c r="U158" s="156">
        <v>4</v>
      </c>
      <c r="V158" s="157">
        <v>15.73</v>
      </c>
      <c r="W158" s="157">
        <v>19.98</v>
      </c>
      <c r="X158" s="157">
        <f t="shared" si="6"/>
        <v>79.92</v>
      </c>
      <c r="Y158" s="152"/>
      <c r="Z158" s="152"/>
    </row>
    <row r="159" spans="1:26" s="158" customFormat="1" ht="29.4" customHeight="1" x14ac:dyDescent="0.3">
      <c r="A159" s="147"/>
      <c r="B159" s="148">
        <v>89595</v>
      </c>
      <c r="C159" s="505" t="s">
        <v>361</v>
      </c>
      <c r="D159" s="506"/>
      <c r="E159" s="506"/>
      <c r="F159" s="506"/>
      <c r="G159" s="506"/>
      <c r="H159" s="506"/>
      <c r="I159" s="506"/>
      <c r="J159" s="507"/>
      <c r="K159" s="149" t="s">
        <v>24</v>
      </c>
      <c r="L159" s="233">
        <v>0</v>
      </c>
      <c r="M159" s="150">
        <v>4</v>
      </c>
      <c r="N159" s="234">
        <v>0</v>
      </c>
      <c r="O159" s="151">
        <f t="shared" si="0"/>
        <v>0</v>
      </c>
      <c r="P159" s="152"/>
      <c r="Q159" s="153">
        <v>72787</v>
      </c>
      <c r="R159" s="153" t="s">
        <v>203</v>
      </c>
      <c r="S159" s="154" t="s">
        <v>80</v>
      </c>
      <c r="T159" s="155" t="s">
        <v>208</v>
      </c>
      <c r="U159" s="156">
        <v>4</v>
      </c>
      <c r="V159" s="157">
        <v>29.73</v>
      </c>
      <c r="W159" s="157">
        <v>37.76</v>
      </c>
      <c r="X159" s="157">
        <f t="shared" si="6"/>
        <v>151.04</v>
      </c>
      <c r="Y159" s="152"/>
      <c r="Z159" s="152"/>
    </row>
    <row r="160" spans="1:26" s="158" customFormat="1" ht="31.2" customHeight="1" x14ac:dyDescent="0.3">
      <c r="A160" s="147"/>
      <c r="B160" s="148">
        <v>103958</v>
      </c>
      <c r="C160" s="505" t="s">
        <v>362</v>
      </c>
      <c r="D160" s="506"/>
      <c r="E160" s="506"/>
      <c r="F160" s="506"/>
      <c r="G160" s="506"/>
      <c r="H160" s="506"/>
      <c r="I160" s="506"/>
      <c r="J160" s="507"/>
      <c r="K160" s="149" t="s">
        <v>24</v>
      </c>
      <c r="L160" s="233">
        <v>0</v>
      </c>
      <c r="M160" s="150">
        <v>2</v>
      </c>
      <c r="N160" s="234">
        <v>0</v>
      </c>
      <c r="O160" s="151">
        <f t="shared" si="0"/>
        <v>0</v>
      </c>
      <c r="P160" s="152"/>
      <c r="Q160" s="153">
        <v>819</v>
      </c>
      <c r="R160" s="153" t="s">
        <v>203</v>
      </c>
      <c r="S160" s="154" t="s">
        <v>81</v>
      </c>
      <c r="T160" s="155" t="s">
        <v>208</v>
      </c>
      <c r="U160" s="156">
        <v>2</v>
      </c>
      <c r="V160" s="157">
        <v>2.16</v>
      </c>
      <c r="W160" s="157">
        <v>2.74</v>
      </c>
      <c r="X160" s="157">
        <f t="shared" si="6"/>
        <v>5.48</v>
      </c>
      <c r="Y160" s="152"/>
      <c r="Z160" s="152"/>
    </row>
    <row r="161" spans="1:26" s="158" customFormat="1" ht="28.8" customHeight="1" x14ac:dyDescent="0.3">
      <c r="A161" s="147"/>
      <c r="B161" s="148">
        <v>103964</v>
      </c>
      <c r="C161" s="505" t="s">
        <v>363</v>
      </c>
      <c r="D161" s="506"/>
      <c r="E161" s="506"/>
      <c r="F161" s="506"/>
      <c r="G161" s="506"/>
      <c r="H161" s="506"/>
      <c r="I161" s="506"/>
      <c r="J161" s="507"/>
      <c r="K161" s="149" t="s">
        <v>24</v>
      </c>
      <c r="L161" s="233">
        <v>0</v>
      </c>
      <c r="M161" s="150">
        <v>2</v>
      </c>
      <c r="N161" s="234">
        <v>0</v>
      </c>
      <c r="O161" s="151">
        <f t="shared" si="0"/>
        <v>0</v>
      </c>
      <c r="P161" s="152"/>
      <c r="Q161" s="153">
        <v>834</v>
      </c>
      <c r="R161" s="153" t="s">
        <v>203</v>
      </c>
      <c r="S161" s="154" t="s">
        <v>364</v>
      </c>
      <c r="T161" s="155" t="s">
        <v>208</v>
      </c>
      <c r="U161" s="156">
        <v>4</v>
      </c>
      <c r="V161" s="157">
        <v>2.09</v>
      </c>
      <c r="W161" s="157">
        <v>2.65</v>
      </c>
      <c r="X161" s="157">
        <f t="shared" si="6"/>
        <v>10.6</v>
      </c>
      <c r="Y161" s="152"/>
      <c r="Z161" s="152"/>
    </row>
    <row r="162" spans="1:26" s="158" customFormat="1" ht="30" customHeight="1" x14ac:dyDescent="0.3">
      <c r="A162" s="147"/>
      <c r="B162" s="148">
        <v>99635</v>
      </c>
      <c r="C162" s="505" t="s">
        <v>365</v>
      </c>
      <c r="D162" s="506"/>
      <c r="E162" s="506"/>
      <c r="F162" s="506"/>
      <c r="G162" s="506"/>
      <c r="H162" s="506"/>
      <c r="I162" s="506"/>
      <c r="J162" s="507"/>
      <c r="K162" s="149" t="s">
        <v>24</v>
      </c>
      <c r="L162" s="233">
        <v>0</v>
      </c>
      <c r="M162" s="150">
        <v>2</v>
      </c>
      <c r="N162" s="234">
        <v>0</v>
      </c>
      <c r="O162" s="151">
        <f t="shared" si="0"/>
        <v>0</v>
      </c>
      <c r="P162" s="152"/>
      <c r="Q162" s="153">
        <v>40729</v>
      </c>
      <c r="R162" s="153" t="s">
        <v>203</v>
      </c>
      <c r="S162" s="154" t="s">
        <v>366</v>
      </c>
      <c r="T162" s="155" t="s">
        <v>208</v>
      </c>
      <c r="U162" s="156">
        <v>2</v>
      </c>
      <c r="V162" s="157">
        <v>206.15</v>
      </c>
      <c r="W162" s="157">
        <v>261.81</v>
      </c>
      <c r="X162" s="157">
        <f t="shared" si="6"/>
        <v>523.62</v>
      </c>
      <c r="Y162" s="152"/>
      <c r="Z162" s="152"/>
    </row>
    <row r="163" spans="1:26" s="158" customFormat="1" ht="31.8" customHeight="1" x14ac:dyDescent="0.3">
      <c r="A163" s="147"/>
      <c r="B163" s="148">
        <v>89408</v>
      </c>
      <c r="C163" s="505" t="s">
        <v>367</v>
      </c>
      <c r="D163" s="506"/>
      <c r="E163" s="506"/>
      <c r="F163" s="506"/>
      <c r="G163" s="506"/>
      <c r="H163" s="506"/>
      <c r="I163" s="506"/>
      <c r="J163" s="507"/>
      <c r="K163" s="149" t="s">
        <v>24</v>
      </c>
      <c r="L163" s="233">
        <v>0</v>
      </c>
      <c r="M163" s="150">
        <v>15</v>
      </c>
      <c r="N163" s="234">
        <v>0</v>
      </c>
      <c r="O163" s="151">
        <f t="shared" si="0"/>
        <v>0</v>
      </c>
      <c r="P163" s="152"/>
      <c r="Q163" s="153">
        <v>72573</v>
      </c>
      <c r="R163" s="153" t="s">
        <v>203</v>
      </c>
      <c r="S163" s="154" t="s">
        <v>82</v>
      </c>
      <c r="T163" s="155" t="s">
        <v>208</v>
      </c>
      <c r="U163" s="156">
        <v>15</v>
      </c>
      <c r="V163" s="157">
        <v>6.14</v>
      </c>
      <c r="W163" s="157">
        <v>7.8</v>
      </c>
      <c r="X163" s="157">
        <f t="shared" si="6"/>
        <v>117</v>
      </c>
      <c r="Y163" s="152"/>
      <c r="Z163" s="152"/>
    </row>
    <row r="164" spans="1:26" s="158" customFormat="1" ht="28.8" customHeight="1" x14ac:dyDescent="0.3">
      <c r="A164" s="147"/>
      <c r="B164" s="148">
        <v>89501</v>
      </c>
      <c r="C164" s="505" t="s">
        <v>368</v>
      </c>
      <c r="D164" s="506"/>
      <c r="E164" s="506"/>
      <c r="F164" s="506"/>
      <c r="G164" s="506"/>
      <c r="H164" s="506"/>
      <c r="I164" s="506"/>
      <c r="J164" s="507"/>
      <c r="K164" s="149" t="s">
        <v>24</v>
      </c>
      <c r="L164" s="233">
        <v>0</v>
      </c>
      <c r="M164" s="150">
        <v>6</v>
      </c>
      <c r="N164" s="234">
        <v>0</v>
      </c>
      <c r="O164" s="151">
        <f t="shared" si="0"/>
        <v>0</v>
      </c>
      <c r="P164" s="152"/>
      <c r="Q164" s="153">
        <v>72577</v>
      </c>
      <c r="R164" s="153" t="s">
        <v>203</v>
      </c>
      <c r="S164" s="154" t="s">
        <v>83</v>
      </c>
      <c r="T164" s="155" t="s">
        <v>208</v>
      </c>
      <c r="U164" s="156">
        <v>6</v>
      </c>
      <c r="V164" s="157">
        <v>9.3699999999999992</v>
      </c>
      <c r="W164" s="157">
        <v>11.9</v>
      </c>
      <c r="X164" s="157">
        <f t="shared" si="6"/>
        <v>71.400000000000006</v>
      </c>
      <c r="Y164" s="152"/>
      <c r="Z164" s="152"/>
    </row>
    <row r="165" spans="1:26" s="158" customFormat="1" ht="28.8" customHeight="1" x14ac:dyDescent="0.3">
      <c r="A165" s="147"/>
      <c r="B165" s="148">
        <v>89492</v>
      </c>
      <c r="C165" s="505" t="s">
        <v>369</v>
      </c>
      <c r="D165" s="506"/>
      <c r="E165" s="506"/>
      <c r="F165" s="506"/>
      <c r="G165" s="506"/>
      <c r="H165" s="506"/>
      <c r="I165" s="506"/>
      <c r="J165" s="507"/>
      <c r="K165" s="149" t="s">
        <v>24</v>
      </c>
      <c r="L165" s="233">
        <v>0</v>
      </c>
      <c r="M165" s="150">
        <v>8</v>
      </c>
      <c r="N165" s="234">
        <v>0</v>
      </c>
      <c r="O165" s="151">
        <f t="shared" si="0"/>
        <v>0</v>
      </c>
      <c r="P165" s="152"/>
      <c r="Q165" s="153">
        <v>72575</v>
      </c>
      <c r="R165" s="153" t="s">
        <v>203</v>
      </c>
      <c r="S165" s="154" t="s">
        <v>84</v>
      </c>
      <c r="T165" s="155" t="s">
        <v>208</v>
      </c>
      <c r="U165" s="156">
        <v>8</v>
      </c>
      <c r="V165" s="157">
        <v>4.75</v>
      </c>
      <c r="W165" s="157">
        <v>6.03</v>
      </c>
      <c r="X165" s="157">
        <f t="shared" si="6"/>
        <v>48.24</v>
      </c>
      <c r="Y165" s="152"/>
      <c r="Z165" s="152"/>
    </row>
    <row r="166" spans="1:26" s="158" customFormat="1" ht="31.2" customHeight="1" x14ac:dyDescent="0.3">
      <c r="A166" s="147"/>
      <c r="B166" s="148">
        <v>103951</v>
      </c>
      <c r="C166" s="505" t="s">
        <v>370</v>
      </c>
      <c r="D166" s="506"/>
      <c r="E166" s="506"/>
      <c r="F166" s="506"/>
      <c r="G166" s="506"/>
      <c r="H166" s="506"/>
      <c r="I166" s="506"/>
      <c r="J166" s="507"/>
      <c r="K166" s="149" t="s">
        <v>24</v>
      </c>
      <c r="L166" s="233">
        <v>0</v>
      </c>
      <c r="M166" s="150">
        <v>4</v>
      </c>
      <c r="N166" s="234">
        <v>0</v>
      </c>
      <c r="O166" s="151">
        <f t="shared" si="0"/>
        <v>0</v>
      </c>
      <c r="P166" s="152"/>
      <c r="Q166" s="153">
        <v>72602</v>
      </c>
      <c r="R166" s="153" t="s">
        <v>203</v>
      </c>
      <c r="S166" s="154" t="s">
        <v>85</v>
      </c>
      <c r="T166" s="155" t="s">
        <v>208</v>
      </c>
      <c r="U166" s="156">
        <v>4</v>
      </c>
      <c r="V166" s="157">
        <v>3.69</v>
      </c>
      <c r="W166" s="157">
        <v>4.6900000000000004</v>
      </c>
      <c r="X166" s="157">
        <f t="shared" si="6"/>
        <v>18.760000000000002</v>
      </c>
      <c r="Y166" s="152"/>
      <c r="Z166" s="152"/>
    </row>
    <row r="167" spans="1:26" s="158" customFormat="1" ht="28.8" customHeight="1" x14ac:dyDescent="0.3">
      <c r="A167" s="147"/>
      <c r="B167" s="148">
        <v>89497</v>
      </c>
      <c r="C167" s="505" t="s">
        <v>371</v>
      </c>
      <c r="D167" s="506"/>
      <c r="E167" s="506"/>
      <c r="F167" s="506"/>
      <c r="G167" s="506"/>
      <c r="H167" s="506"/>
      <c r="I167" s="506"/>
      <c r="J167" s="507"/>
      <c r="K167" s="149" t="s">
        <v>24</v>
      </c>
      <c r="L167" s="233">
        <v>0</v>
      </c>
      <c r="M167" s="150">
        <v>2</v>
      </c>
      <c r="N167" s="234">
        <v>0</v>
      </c>
      <c r="O167" s="151">
        <f t="shared" si="0"/>
        <v>0</v>
      </c>
      <c r="P167" s="152"/>
      <c r="Q167" s="153">
        <v>3524</v>
      </c>
      <c r="R167" s="153" t="s">
        <v>203</v>
      </c>
      <c r="S167" s="154" t="s">
        <v>86</v>
      </c>
      <c r="T167" s="155" t="s">
        <v>208</v>
      </c>
      <c r="U167" s="156">
        <v>2</v>
      </c>
      <c r="V167" s="157">
        <v>6.44</v>
      </c>
      <c r="W167" s="157">
        <v>8.18</v>
      </c>
      <c r="X167" s="157">
        <f t="shared" si="6"/>
        <v>16.36</v>
      </c>
      <c r="Y167" s="152"/>
      <c r="Z167" s="152"/>
    </row>
    <row r="168" spans="1:26" s="158" customFormat="1" ht="28.8" customHeight="1" x14ac:dyDescent="0.3">
      <c r="A168" s="147"/>
      <c r="B168" s="148">
        <v>89481</v>
      </c>
      <c r="C168" s="505" t="s">
        <v>372</v>
      </c>
      <c r="D168" s="506"/>
      <c r="E168" s="506"/>
      <c r="F168" s="506"/>
      <c r="G168" s="506"/>
      <c r="H168" s="506"/>
      <c r="I168" s="506"/>
      <c r="J168" s="507"/>
      <c r="K168" s="149" t="s">
        <v>24</v>
      </c>
      <c r="L168" s="233">
        <v>0</v>
      </c>
      <c r="M168" s="150">
        <v>16</v>
      </c>
      <c r="N168" s="234">
        <v>0</v>
      </c>
      <c r="O168" s="151">
        <f t="shared" si="0"/>
        <v>0</v>
      </c>
      <c r="P168" s="152"/>
      <c r="Q168" s="153">
        <v>20147</v>
      </c>
      <c r="R168" s="153" t="s">
        <v>203</v>
      </c>
      <c r="S168" s="154" t="s">
        <v>87</v>
      </c>
      <c r="T168" s="155" t="s">
        <v>208</v>
      </c>
      <c r="U168" s="156">
        <v>16</v>
      </c>
      <c r="V168" s="157">
        <v>5.43</v>
      </c>
      <c r="W168" s="157">
        <v>6.9</v>
      </c>
      <c r="X168" s="157">
        <f t="shared" si="6"/>
        <v>110.4</v>
      </c>
      <c r="Y168" s="152"/>
      <c r="Z168" s="152"/>
    </row>
    <row r="169" spans="1:26" s="158" customFormat="1" ht="29.4" customHeight="1" x14ac:dyDescent="0.3">
      <c r="A169" s="147"/>
      <c r="B169" s="148">
        <v>94691</v>
      </c>
      <c r="C169" s="505" t="s">
        <v>373</v>
      </c>
      <c r="D169" s="506"/>
      <c r="E169" s="506"/>
      <c r="F169" s="506"/>
      <c r="G169" s="506"/>
      <c r="H169" s="506"/>
      <c r="I169" s="506"/>
      <c r="J169" s="507"/>
      <c r="K169" s="149" t="s">
        <v>24</v>
      </c>
      <c r="L169" s="233">
        <v>0</v>
      </c>
      <c r="M169" s="150">
        <v>4</v>
      </c>
      <c r="N169" s="234">
        <v>0</v>
      </c>
      <c r="O169" s="151">
        <f t="shared" si="0"/>
        <v>0</v>
      </c>
      <c r="P169" s="152"/>
      <c r="Q169" s="153">
        <v>7136</v>
      </c>
      <c r="R169" s="153" t="s">
        <v>203</v>
      </c>
      <c r="S169" s="154" t="s">
        <v>88</v>
      </c>
      <c r="T169" s="155" t="s">
        <v>208</v>
      </c>
      <c r="U169" s="156">
        <v>4</v>
      </c>
      <c r="V169" s="157">
        <v>3.96</v>
      </c>
      <c r="W169" s="157">
        <v>5.03</v>
      </c>
      <c r="X169" s="157">
        <f t="shared" si="6"/>
        <v>20.12</v>
      </c>
      <c r="Y169" s="152"/>
      <c r="Z169" s="152"/>
    </row>
    <row r="170" spans="1:26" s="158" customFormat="1" ht="30" customHeight="1" x14ac:dyDescent="0.3">
      <c r="A170" s="147"/>
      <c r="B170" s="148">
        <v>94695</v>
      </c>
      <c r="C170" s="505" t="s">
        <v>374</v>
      </c>
      <c r="D170" s="506"/>
      <c r="E170" s="506"/>
      <c r="F170" s="506"/>
      <c r="G170" s="506"/>
      <c r="H170" s="506"/>
      <c r="I170" s="506"/>
      <c r="J170" s="507"/>
      <c r="K170" s="149" t="s">
        <v>24</v>
      </c>
      <c r="L170" s="233">
        <v>0</v>
      </c>
      <c r="M170" s="150">
        <v>2</v>
      </c>
      <c r="N170" s="234">
        <v>0</v>
      </c>
      <c r="O170" s="151">
        <f t="shared" si="0"/>
        <v>0</v>
      </c>
      <c r="P170" s="152"/>
      <c r="Q170" s="153">
        <v>7131</v>
      </c>
      <c r="R170" s="153" t="s">
        <v>203</v>
      </c>
      <c r="S170" s="154" t="s">
        <v>89</v>
      </c>
      <c r="T170" s="155" t="s">
        <v>208</v>
      </c>
      <c r="U170" s="156">
        <v>2</v>
      </c>
      <c r="V170" s="157">
        <v>12.26</v>
      </c>
      <c r="W170" s="157">
        <v>15.57</v>
      </c>
      <c r="X170" s="157">
        <f t="shared" si="6"/>
        <v>31.14</v>
      </c>
      <c r="Y170" s="152"/>
      <c r="Z170" s="152"/>
    </row>
    <row r="171" spans="1:26" s="158" customFormat="1" ht="31.2" customHeight="1" x14ac:dyDescent="0.3">
      <c r="A171" s="147"/>
      <c r="B171" s="148">
        <v>89421</v>
      </c>
      <c r="C171" s="505" t="s">
        <v>375</v>
      </c>
      <c r="D171" s="506"/>
      <c r="E171" s="506"/>
      <c r="F171" s="506"/>
      <c r="G171" s="506"/>
      <c r="H171" s="506"/>
      <c r="I171" s="506"/>
      <c r="J171" s="507"/>
      <c r="K171" s="149" t="s">
        <v>24</v>
      </c>
      <c r="L171" s="233">
        <v>0</v>
      </c>
      <c r="M171" s="150">
        <v>6</v>
      </c>
      <c r="N171" s="234">
        <v>0</v>
      </c>
      <c r="O171" s="151">
        <f t="shared" si="0"/>
        <v>0</v>
      </c>
      <c r="P171" s="152"/>
      <c r="Q171" s="153">
        <v>9905</v>
      </c>
      <c r="R171" s="153" t="s">
        <v>203</v>
      </c>
      <c r="S171" s="154" t="s">
        <v>90</v>
      </c>
      <c r="T171" s="155" t="s">
        <v>208</v>
      </c>
      <c r="U171" s="156">
        <v>6</v>
      </c>
      <c r="V171" s="157">
        <v>5.61</v>
      </c>
      <c r="W171" s="157">
        <v>7.12</v>
      </c>
      <c r="X171" s="157">
        <f t="shared" si="6"/>
        <v>42.72</v>
      </c>
      <c r="Y171" s="152"/>
      <c r="Z171" s="152"/>
    </row>
    <row r="172" spans="1:26" s="158" customFormat="1" ht="31.2" customHeight="1" x14ac:dyDescent="0.3">
      <c r="A172" s="147"/>
      <c r="B172" s="148">
        <v>89594</v>
      </c>
      <c r="C172" s="505" t="s">
        <v>376</v>
      </c>
      <c r="D172" s="506"/>
      <c r="E172" s="506"/>
      <c r="F172" s="506"/>
      <c r="G172" s="506"/>
      <c r="H172" s="506"/>
      <c r="I172" s="506"/>
      <c r="J172" s="507"/>
      <c r="K172" s="149" t="s">
        <v>24</v>
      </c>
      <c r="L172" s="233">
        <v>0</v>
      </c>
      <c r="M172" s="150">
        <v>2</v>
      </c>
      <c r="N172" s="234">
        <v>0</v>
      </c>
      <c r="O172" s="151">
        <f t="shared" si="0"/>
        <v>0</v>
      </c>
      <c r="P172" s="152"/>
      <c r="Q172" s="153">
        <v>9897</v>
      </c>
      <c r="R172" s="153" t="s">
        <v>203</v>
      </c>
      <c r="S172" s="154" t="s">
        <v>91</v>
      </c>
      <c r="T172" s="155" t="s">
        <v>208</v>
      </c>
      <c r="U172" s="156">
        <v>2</v>
      </c>
      <c r="V172" s="157">
        <v>26.21</v>
      </c>
      <c r="W172" s="157">
        <v>33.29</v>
      </c>
      <c r="X172" s="157">
        <f t="shared" si="6"/>
        <v>66.58</v>
      </c>
      <c r="Y172" s="152"/>
      <c r="Z172" s="152"/>
    </row>
    <row r="173" spans="1:26" s="158" customFormat="1" ht="29.4" customHeight="1" x14ac:dyDescent="0.3">
      <c r="A173" s="147"/>
      <c r="B173" s="148">
        <v>94766</v>
      </c>
      <c r="C173" s="505" t="s">
        <v>377</v>
      </c>
      <c r="D173" s="506"/>
      <c r="E173" s="506"/>
      <c r="F173" s="506"/>
      <c r="G173" s="506"/>
      <c r="H173" s="506"/>
      <c r="I173" s="506"/>
      <c r="J173" s="507"/>
      <c r="K173" s="149" t="s">
        <v>24</v>
      </c>
      <c r="L173" s="233">
        <v>0</v>
      </c>
      <c r="M173" s="150">
        <v>3</v>
      </c>
      <c r="N173" s="234">
        <v>0</v>
      </c>
      <c r="O173" s="151">
        <f t="shared" si="0"/>
        <v>0</v>
      </c>
      <c r="P173" s="152"/>
      <c r="Q173" s="153">
        <v>3256</v>
      </c>
      <c r="R173" s="153" t="s">
        <v>203</v>
      </c>
      <c r="S173" s="154" t="s">
        <v>92</v>
      </c>
      <c r="T173" s="155" t="s">
        <v>208</v>
      </c>
      <c r="U173" s="156">
        <v>3</v>
      </c>
      <c r="V173" s="157">
        <v>5.47</v>
      </c>
      <c r="W173" s="157">
        <v>6.95</v>
      </c>
      <c r="X173" s="157">
        <f t="shared" si="6"/>
        <v>20.85</v>
      </c>
      <c r="Y173" s="152"/>
      <c r="Z173" s="152"/>
    </row>
    <row r="174" spans="1:26" s="158" customFormat="1" ht="29.4" customHeight="1" x14ac:dyDescent="0.3">
      <c r="A174" s="147"/>
      <c r="B174" s="148">
        <v>94769</v>
      </c>
      <c r="C174" s="505" t="s">
        <v>378</v>
      </c>
      <c r="D174" s="506"/>
      <c r="E174" s="506"/>
      <c r="F174" s="506"/>
      <c r="G174" s="506"/>
      <c r="H174" s="506"/>
      <c r="I174" s="506"/>
      <c r="J174" s="507"/>
      <c r="K174" s="149" t="s">
        <v>24</v>
      </c>
      <c r="L174" s="233">
        <v>0</v>
      </c>
      <c r="M174" s="150">
        <v>2</v>
      </c>
      <c r="N174" s="234">
        <v>0</v>
      </c>
      <c r="O174" s="151">
        <f t="shared" si="0"/>
        <v>0</v>
      </c>
      <c r="P174" s="152"/>
      <c r="Q174" s="153">
        <v>3260</v>
      </c>
      <c r="R174" s="153" t="s">
        <v>203</v>
      </c>
      <c r="S174" s="154" t="s">
        <v>93</v>
      </c>
      <c r="T174" s="155" t="s">
        <v>208</v>
      </c>
      <c r="U174" s="156">
        <v>2</v>
      </c>
      <c r="V174" s="157">
        <v>10.53</v>
      </c>
      <c r="W174" s="157">
        <v>13.37</v>
      </c>
      <c r="X174" s="157">
        <f t="shared" si="6"/>
        <v>26.74</v>
      </c>
      <c r="Y174" s="152"/>
      <c r="Z174" s="152"/>
    </row>
    <row r="175" spans="1:26" s="182" customFormat="1" ht="14.4" x14ac:dyDescent="0.3">
      <c r="A175" s="183"/>
      <c r="B175" s="184" t="s">
        <v>379</v>
      </c>
      <c r="C175" s="508" t="s">
        <v>380</v>
      </c>
      <c r="D175" s="509"/>
      <c r="E175" s="509"/>
      <c r="F175" s="509"/>
      <c r="G175" s="509"/>
      <c r="H175" s="509"/>
      <c r="I175" s="509"/>
      <c r="J175" s="510"/>
      <c r="K175" s="173"/>
      <c r="L175" s="174"/>
      <c r="M175" s="175"/>
      <c r="N175" s="176"/>
      <c r="O175" s="174">
        <f>SUM(O176:O192)</f>
        <v>0</v>
      </c>
      <c r="P175" s="177"/>
      <c r="Q175" s="316" t="str">
        <f>B175</f>
        <v>13.0</v>
      </c>
      <c r="R175" s="317"/>
      <c r="S175" s="178" t="str">
        <f>C175</f>
        <v>INSTALAÇÕES SANITARIAS</v>
      </c>
      <c r="T175" s="179"/>
      <c r="U175" s="180"/>
      <c r="V175" s="179"/>
      <c r="W175" s="179"/>
      <c r="X175" s="179"/>
      <c r="Y175" s="177"/>
      <c r="Z175" s="177"/>
    </row>
    <row r="176" spans="1:26" s="158" customFormat="1" ht="28.2" customHeight="1" x14ac:dyDescent="0.3">
      <c r="A176" s="147"/>
      <c r="B176" s="148">
        <v>89482</v>
      </c>
      <c r="C176" s="505" t="s">
        <v>381</v>
      </c>
      <c r="D176" s="506"/>
      <c r="E176" s="506"/>
      <c r="F176" s="506"/>
      <c r="G176" s="506"/>
      <c r="H176" s="506"/>
      <c r="I176" s="506"/>
      <c r="J176" s="507"/>
      <c r="K176" s="149" t="s">
        <v>24</v>
      </c>
      <c r="L176" s="233">
        <v>0</v>
      </c>
      <c r="M176" s="150">
        <v>6</v>
      </c>
      <c r="N176" s="234">
        <v>0</v>
      </c>
      <c r="O176" s="151">
        <f t="shared" si="0"/>
        <v>0</v>
      </c>
      <c r="P176" s="152"/>
      <c r="Q176" s="153">
        <v>40777</v>
      </c>
      <c r="R176" s="153" t="s">
        <v>203</v>
      </c>
      <c r="S176" s="154" t="s">
        <v>94</v>
      </c>
      <c r="T176" s="155" t="s">
        <v>208</v>
      </c>
      <c r="U176" s="156">
        <v>6</v>
      </c>
      <c r="V176" s="157">
        <v>21.06</v>
      </c>
      <c r="W176" s="157">
        <v>26.75</v>
      </c>
      <c r="X176" s="157">
        <f t="shared" si="6"/>
        <v>160.5</v>
      </c>
      <c r="Y176" s="152"/>
      <c r="Z176" s="152"/>
    </row>
    <row r="177" spans="1:26" s="158" customFormat="1" ht="28.8" customHeight="1" x14ac:dyDescent="0.3">
      <c r="A177" s="147"/>
      <c r="B177" s="148">
        <v>89710</v>
      </c>
      <c r="C177" s="505" t="s">
        <v>382</v>
      </c>
      <c r="D177" s="506"/>
      <c r="E177" s="506"/>
      <c r="F177" s="506"/>
      <c r="G177" s="506"/>
      <c r="H177" s="506"/>
      <c r="I177" s="506"/>
      <c r="J177" s="507"/>
      <c r="K177" s="149" t="s">
        <v>24</v>
      </c>
      <c r="L177" s="233">
        <v>0</v>
      </c>
      <c r="M177" s="150">
        <v>6</v>
      </c>
      <c r="N177" s="234">
        <v>0</v>
      </c>
      <c r="O177" s="151">
        <f t="shared" si="0"/>
        <v>0</v>
      </c>
      <c r="P177" s="152"/>
      <c r="Q177" s="153">
        <v>72685</v>
      </c>
      <c r="R177" s="153" t="s">
        <v>203</v>
      </c>
      <c r="S177" s="154" t="s">
        <v>95</v>
      </c>
      <c r="T177" s="155" t="s">
        <v>208</v>
      </c>
      <c r="U177" s="156">
        <v>6</v>
      </c>
      <c r="V177" s="157">
        <v>6.67</v>
      </c>
      <c r="W177" s="157">
        <v>8.4700000000000006</v>
      </c>
      <c r="X177" s="157">
        <f t="shared" si="6"/>
        <v>50.820000000000007</v>
      </c>
      <c r="Y177" s="152"/>
      <c r="Z177" s="152"/>
    </row>
    <row r="178" spans="1:26" s="158" customFormat="1" ht="43.8" customHeight="1" x14ac:dyDescent="0.3">
      <c r="A178" s="147"/>
      <c r="B178" s="148">
        <v>104348</v>
      </c>
      <c r="C178" s="505" t="s">
        <v>383</v>
      </c>
      <c r="D178" s="506"/>
      <c r="E178" s="506"/>
      <c r="F178" s="506"/>
      <c r="G178" s="506"/>
      <c r="H178" s="506"/>
      <c r="I178" s="506"/>
      <c r="J178" s="507"/>
      <c r="K178" s="149" t="s">
        <v>24</v>
      </c>
      <c r="L178" s="233">
        <v>0</v>
      </c>
      <c r="M178" s="150">
        <v>2</v>
      </c>
      <c r="N178" s="234">
        <v>0</v>
      </c>
      <c r="O178" s="151">
        <f t="shared" si="0"/>
        <v>0</v>
      </c>
      <c r="P178" s="152"/>
      <c r="Q178" s="153" t="s">
        <v>384</v>
      </c>
      <c r="R178" s="153" t="s">
        <v>222</v>
      </c>
      <c r="S178" s="154" t="s">
        <v>96</v>
      </c>
      <c r="T178" s="155" t="s">
        <v>208</v>
      </c>
      <c r="U178" s="156">
        <v>2</v>
      </c>
      <c r="V178" s="157">
        <v>2.79</v>
      </c>
      <c r="W178" s="157">
        <v>3.54</v>
      </c>
      <c r="X178" s="157">
        <f t="shared" si="6"/>
        <v>7.08</v>
      </c>
      <c r="Y178" s="152"/>
      <c r="Z178" s="152"/>
    </row>
    <row r="179" spans="1:26" s="158" customFormat="1" ht="27" customHeight="1" x14ac:dyDescent="0.3">
      <c r="A179" s="147"/>
      <c r="B179" s="148">
        <v>89714</v>
      </c>
      <c r="C179" s="505" t="s">
        <v>385</v>
      </c>
      <c r="D179" s="506"/>
      <c r="E179" s="506"/>
      <c r="F179" s="506"/>
      <c r="G179" s="506"/>
      <c r="H179" s="506"/>
      <c r="I179" s="506"/>
      <c r="J179" s="507"/>
      <c r="K179" s="149" t="s">
        <v>57</v>
      </c>
      <c r="L179" s="233">
        <v>0</v>
      </c>
      <c r="M179" s="150">
        <v>36</v>
      </c>
      <c r="N179" s="234">
        <v>0</v>
      </c>
      <c r="O179" s="151">
        <f t="shared" si="0"/>
        <v>0</v>
      </c>
      <c r="P179" s="152"/>
      <c r="Q179" s="153" t="s">
        <v>386</v>
      </c>
      <c r="R179" s="153" t="s">
        <v>203</v>
      </c>
      <c r="S179" s="154" t="s">
        <v>97</v>
      </c>
      <c r="T179" s="155" t="s">
        <v>57</v>
      </c>
      <c r="U179" s="156">
        <v>36</v>
      </c>
      <c r="V179" s="157">
        <v>37.32</v>
      </c>
      <c r="W179" s="157">
        <v>47.4</v>
      </c>
      <c r="X179" s="157">
        <f t="shared" si="6"/>
        <v>1706.3999999999999</v>
      </c>
      <c r="Y179" s="152"/>
      <c r="Z179" s="152"/>
    </row>
    <row r="180" spans="1:26" s="158" customFormat="1" ht="31.8" customHeight="1" x14ac:dyDescent="0.3">
      <c r="A180" s="147"/>
      <c r="B180" s="148">
        <v>89711</v>
      </c>
      <c r="C180" s="505" t="s">
        <v>387</v>
      </c>
      <c r="D180" s="506"/>
      <c r="E180" s="506"/>
      <c r="F180" s="506"/>
      <c r="G180" s="506"/>
      <c r="H180" s="506"/>
      <c r="I180" s="506"/>
      <c r="J180" s="507"/>
      <c r="K180" s="149" t="s">
        <v>57</v>
      </c>
      <c r="L180" s="233">
        <v>0</v>
      </c>
      <c r="M180" s="150">
        <v>47.5</v>
      </c>
      <c r="N180" s="234">
        <v>0</v>
      </c>
      <c r="O180" s="151">
        <f t="shared" si="0"/>
        <v>0</v>
      </c>
      <c r="P180" s="152"/>
      <c r="Q180" s="153" t="s">
        <v>388</v>
      </c>
      <c r="R180" s="153" t="s">
        <v>203</v>
      </c>
      <c r="S180" s="154" t="s">
        <v>98</v>
      </c>
      <c r="T180" s="155" t="s">
        <v>57</v>
      </c>
      <c r="U180" s="156">
        <v>47.5</v>
      </c>
      <c r="V180" s="157">
        <v>13.57</v>
      </c>
      <c r="W180" s="157">
        <v>17.23</v>
      </c>
      <c r="X180" s="157">
        <f t="shared" si="6"/>
        <v>818.42500000000007</v>
      </c>
      <c r="Y180" s="152"/>
      <c r="Z180" s="152"/>
    </row>
    <row r="181" spans="1:26" s="158" customFormat="1" ht="31.8" customHeight="1" x14ac:dyDescent="0.3">
      <c r="A181" s="147"/>
      <c r="B181" s="148">
        <v>89712</v>
      </c>
      <c r="C181" s="505" t="s">
        <v>389</v>
      </c>
      <c r="D181" s="506"/>
      <c r="E181" s="506"/>
      <c r="F181" s="506"/>
      <c r="G181" s="506"/>
      <c r="H181" s="506"/>
      <c r="I181" s="506"/>
      <c r="J181" s="507"/>
      <c r="K181" s="149" t="s">
        <v>57</v>
      </c>
      <c r="L181" s="233">
        <v>0</v>
      </c>
      <c r="M181" s="150">
        <v>21.5</v>
      </c>
      <c r="N181" s="234">
        <v>0</v>
      </c>
      <c r="O181" s="151">
        <f t="shared" si="0"/>
        <v>0</v>
      </c>
      <c r="P181" s="152"/>
      <c r="Q181" s="153" t="s">
        <v>390</v>
      </c>
      <c r="R181" s="153" t="s">
        <v>203</v>
      </c>
      <c r="S181" s="154" t="s">
        <v>99</v>
      </c>
      <c r="T181" s="155" t="s">
        <v>57</v>
      </c>
      <c r="U181" s="156">
        <v>21.5</v>
      </c>
      <c r="V181" s="157">
        <v>19.72</v>
      </c>
      <c r="W181" s="157">
        <v>25.04</v>
      </c>
      <c r="X181" s="157">
        <f t="shared" si="6"/>
        <v>538.36</v>
      </c>
      <c r="Y181" s="152"/>
      <c r="Z181" s="152"/>
    </row>
    <row r="182" spans="1:26" s="158" customFormat="1" ht="45.6" customHeight="1" x14ac:dyDescent="0.3">
      <c r="A182" s="147"/>
      <c r="B182" s="148">
        <v>89746</v>
      </c>
      <c r="C182" s="505" t="s">
        <v>391</v>
      </c>
      <c r="D182" s="506"/>
      <c r="E182" s="506"/>
      <c r="F182" s="506"/>
      <c r="G182" s="506"/>
      <c r="H182" s="506"/>
      <c r="I182" s="506"/>
      <c r="J182" s="507"/>
      <c r="K182" s="149" t="s">
        <v>24</v>
      </c>
      <c r="L182" s="233">
        <v>0</v>
      </c>
      <c r="M182" s="150">
        <v>1</v>
      </c>
      <c r="N182" s="234">
        <v>0</v>
      </c>
      <c r="O182" s="151">
        <f t="shared" si="0"/>
        <v>0</v>
      </c>
      <c r="P182" s="152"/>
      <c r="Q182" s="153">
        <v>72543</v>
      </c>
      <c r="R182" s="153" t="s">
        <v>203</v>
      </c>
      <c r="S182" s="154" t="s">
        <v>100</v>
      </c>
      <c r="T182" s="155" t="s">
        <v>208</v>
      </c>
      <c r="U182" s="156">
        <v>1</v>
      </c>
      <c r="V182" s="157">
        <v>18.28</v>
      </c>
      <c r="W182" s="157">
        <v>23.22</v>
      </c>
      <c r="X182" s="157">
        <f t="shared" si="6"/>
        <v>23.22</v>
      </c>
      <c r="Y182" s="152"/>
      <c r="Z182" s="152"/>
    </row>
    <row r="183" spans="1:26" s="158" customFormat="1" ht="43.2" customHeight="1" x14ac:dyDescent="0.3">
      <c r="A183" s="147"/>
      <c r="B183" s="148">
        <v>89724</v>
      </c>
      <c r="C183" s="505" t="s">
        <v>392</v>
      </c>
      <c r="D183" s="506"/>
      <c r="E183" s="506"/>
      <c r="F183" s="506"/>
      <c r="G183" s="506"/>
      <c r="H183" s="506"/>
      <c r="I183" s="506"/>
      <c r="J183" s="507"/>
      <c r="K183" s="149" t="s">
        <v>24</v>
      </c>
      <c r="L183" s="233">
        <v>0</v>
      </c>
      <c r="M183" s="150">
        <v>16</v>
      </c>
      <c r="N183" s="234">
        <v>0</v>
      </c>
      <c r="O183" s="151">
        <f t="shared" si="0"/>
        <v>0</v>
      </c>
      <c r="P183" s="152"/>
      <c r="Q183" s="153">
        <v>72547</v>
      </c>
      <c r="R183" s="153" t="s">
        <v>203</v>
      </c>
      <c r="S183" s="154" t="s">
        <v>101</v>
      </c>
      <c r="T183" s="155" t="s">
        <v>208</v>
      </c>
      <c r="U183" s="156">
        <v>16</v>
      </c>
      <c r="V183" s="157">
        <v>6.61</v>
      </c>
      <c r="W183" s="157">
        <v>8.39</v>
      </c>
      <c r="X183" s="157">
        <f t="shared" si="6"/>
        <v>134.24</v>
      </c>
      <c r="Y183" s="152"/>
      <c r="Z183" s="152"/>
    </row>
    <row r="184" spans="1:26" s="158" customFormat="1" ht="29.4" customHeight="1" x14ac:dyDescent="0.3">
      <c r="A184" s="147"/>
      <c r="B184" s="148">
        <v>89498</v>
      </c>
      <c r="C184" s="505" t="s">
        <v>393</v>
      </c>
      <c r="D184" s="506"/>
      <c r="E184" s="506"/>
      <c r="F184" s="506"/>
      <c r="G184" s="506"/>
      <c r="H184" s="506"/>
      <c r="I184" s="506"/>
      <c r="J184" s="507"/>
      <c r="K184" s="149" t="s">
        <v>24</v>
      </c>
      <c r="L184" s="233">
        <v>0</v>
      </c>
      <c r="M184" s="150">
        <v>7</v>
      </c>
      <c r="N184" s="234">
        <v>0</v>
      </c>
      <c r="O184" s="151">
        <f t="shared" si="0"/>
        <v>0</v>
      </c>
      <c r="P184" s="152"/>
      <c r="Q184" s="153">
        <v>72559</v>
      </c>
      <c r="R184" s="153" t="s">
        <v>203</v>
      </c>
      <c r="S184" s="154" t="s">
        <v>102</v>
      </c>
      <c r="T184" s="155" t="s">
        <v>208</v>
      </c>
      <c r="U184" s="156">
        <v>7</v>
      </c>
      <c r="V184" s="157">
        <v>8.7899999999999991</v>
      </c>
      <c r="W184" s="157">
        <v>11.16</v>
      </c>
      <c r="X184" s="157">
        <f t="shared" si="6"/>
        <v>78.12</v>
      </c>
      <c r="Y184" s="152"/>
      <c r="Z184" s="152"/>
    </row>
    <row r="185" spans="1:26" s="158" customFormat="1" ht="28.2" customHeight="1" x14ac:dyDescent="0.3">
      <c r="A185" s="147"/>
      <c r="B185" s="148">
        <v>89529</v>
      </c>
      <c r="C185" s="505" t="s">
        <v>394</v>
      </c>
      <c r="D185" s="506"/>
      <c r="E185" s="506"/>
      <c r="F185" s="506"/>
      <c r="G185" s="506"/>
      <c r="H185" s="506"/>
      <c r="I185" s="506"/>
      <c r="J185" s="507"/>
      <c r="K185" s="149" t="s">
        <v>24</v>
      </c>
      <c r="L185" s="233">
        <v>0</v>
      </c>
      <c r="M185" s="150">
        <v>6</v>
      </c>
      <c r="N185" s="234">
        <v>0</v>
      </c>
      <c r="O185" s="151">
        <f t="shared" si="0"/>
        <v>0</v>
      </c>
      <c r="P185" s="152"/>
      <c r="Q185" s="153">
        <v>72558</v>
      </c>
      <c r="R185" s="153" t="s">
        <v>203</v>
      </c>
      <c r="S185" s="154" t="s">
        <v>103</v>
      </c>
      <c r="T185" s="155" t="s">
        <v>208</v>
      </c>
      <c r="U185" s="156">
        <v>6</v>
      </c>
      <c r="V185" s="157">
        <v>7.32</v>
      </c>
      <c r="W185" s="157">
        <v>9.3000000000000007</v>
      </c>
      <c r="X185" s="157">
        <f t="shared" si="6"/>
        <v>55.800000000000004</v>
      </c>
      <c r="Y185" s="152"/>
      <c r="Z185" s="152"/>
    </row>
    <row r="186" spans="1:26" s="158" customFormat="1" ht="29.4" customHeight="1" x14ac:dyDescent="0.3">
      <c r="A186" s="147"/>
      <c r="B186" s="148">
        <v>89497</v>
      </c>
      <c r="C186" s="505" t="s">
        <v>371</v>
      </c>
      <c r="D186" s="506"/>
      <c r="E186" s="506"/>
      <c r="F186" s="506"/>
      <c r="G186" s="506"/>
      <c r="H186" s="506"/>
      <c r="I186" s="506"/>
      <c r="J186" s="507"/>
      <c r="K186" s="149" t="s">
        <v>24</v>
      </c>
      <c r="L186" s="233">
        <v>0</v>
      </c>
      <c r="M186" s="150">
        <v>10</v>
      </c>
      <c r="N186" s="234">
        <v>0</v>
      </c>
      <c r="O186" s="151">
        <f t="shared" si="0"/>
        <v>0</v>
      </c>
      <c r="P186" s="152"/>
      <c r="Q186" s="153">
        <v>72587</v>
      </c>
      <c r="R186" s="153" t="s">
        <v>203</v>
      </c>
      <c r="S186" s="154" t="s">
        <v>104</v>
      </c>
      <c r="T186" s="155" t="s">
        <v>208</v>
      </c>
      <c r="U186" s="156">
        <v>10</v>
      </c>
      <c r="V186" s="157">
        <v>3.78</v>
      </c>
      <c r="W186" s="157">
        <v>4.8</v>
      </c>
      <c r="X186" s="157">
        <f t="shared" si="6"/>
        <v>48</v>
      </c>
      <c r="Y186" s="152"/>
      <c r="Z186" s="152"/>
    </row>
    <row r="187" spans="1:26" s="158" customFormat="1" ht="42" customHeight="1" x14ac:dyDescent="0.3">
      <c r="A187" s="147"/>
      <c r="B187" s="148">
        <v>104345</v>
      </c>
      <c r="C187" s="505" t="s">
        <v>395</v>
      </c>
      <c r="D187" s="506"/>
      <c r="E187" s="506"/>
      <c r="F187" s="506"/>
      <c r="G187" s="506"/>
      <c r="H187" s="506"/>
      <c r="I187" s="506"/>
      <c r="J187" s="507"/>
      <c r="K187" s="149" t="s">
        <v>24</v>
      </c>
      <c r="L187" s="233">
        <v>0</v>
      </c>
      <c r="M187" s="150">
        <v>5</v>
      </c>
      <c r="N187" s="234">
        <v>0</v>
      </c>
      <c r="O187" s="151">
        <f t="shared" si="0"/>
        <v>0</v>
      </c>
      <c r="P187" s="152"/>
      <c r="Q187" s="153">
        <v>72774</v>
      </c>
      <c r="R187" s="153" t="s">
        <v>203</v>
      </c>
      <c r="S187" s="154" t="s">
        <v>105</v>
      </c>
      <c r="T187" s="155" t="s">
        <v>208</v>
      </c>
      <c r="U187" s="156">
        <v>5</v>
      </c>
      <c r="V187" s="157">
        <v>13.51</v>
      </c>
      <c r="W187" s="157">
        <v>17.16</v>
      </c>
      <c r="X187" s="157">
        <f t="shared" ref="X187:X250" si="7">U187*W187</f>
        <v>85.8</v>
      </c>
      <c r="Y187" s="152"/>
      <c r="Z187" s="152"/>
    </row>
    <row r="188" spans="1:26" s="158" customFormat="1" ht="29.4" customHeight="1" x14ac:dyDescent="0.3">
      <c r="A188" s="147"/>
      <c r="B188" s="148">
        <v>89861</v>
      </c>
      <c r="C188" s="505" t="s">
        <v>396</v>
      </c>
      <c r="D188" s="506"/>
      <c r="E188" s="506"/>
      <c r="F188" s="506"/>
      <c r="G188" s="506"/>
      <c r="H188" s="506"/>
      <c r="I188" s="506"/>
      <c r="J188" s="507"/>
      <c r="K188" s="149" t="s">
        <v>24</v>
      </c>
      <c r="L188" s="233">
        <v>0</v>
      </c>
      <c r="M188" s="150">
        <v>5</v>
      </c>
      <c r="N188" s="234">
        <v>0</v>
      </c>
      <c r="O188" s="151">
        <f t="shared" si="0"/>
        <v>0</v>
      </c>
      <c r="P188" s="152"/>
      <c r="Q188" s="153">
        <v>72603</v>
      </c>
      <c r="R188" s="153" t="s">
        <v>203</v>
      </c>
      <c r="S188" s="154" t="s">
        <v>106</v>
      </c>
      <c r="T188" s="155" t="s">
        <v>208</v>
      </c>
      <c r="U188" s="156">
        <v>5</v>
      </c>
      <c r="V188" s="157">
        <v>17.93</v>
      </c>
      <c r="W188" s="157">
        <v>22.77</v>
      </c>
      <c r="X188" s="157">
        <f t="shared" si="7"/>
        <v>113.85</v>
      </c>
      <c r="Y188" s="152"/>
      <c r="Z188" s="152"/>
    </row>
    <row r="189" spans="1:26" s="158" customFormat="1" ht="28.2" customHeight="1" x14ac:dyDescent="0.3">
      <c r="A189" s="147"/>
      <c r="B189" s="148">
        <v>89563</v>
      </c>
      <c r="C189" s="505" t="s">
        <v>397</v>
      </c>
      <c r="D189" s="506"/>
      <c r="E189" s="506"/>
      <c r="F189" s="506"/>
      <c r="G189" s="506"/>
      <c r="H189" s="506"/>
      <c r="I189" s="506"/>
      <c r="J189" s="507"/>
      <c r="K189" s="149" t="s">
        <v>24</v>
      </c>
      <c r="L189" s="233">
        <v>0</v>
      </c>
      <c r="M189" s="150">
        <v>6</v>
      </c>
      <c r="N189" s="234">
        <v>0</v>
      </c>
      <c r="O189" s="151">
        <f t="shared" si="0"/>
        <v>0</v>
      </c>
      <c r="P189" s="152"/>
      <c r="Q189" s="153">
        <v>72773</v>
      </c>
      <c r="R189" s="153" t="s">
        <v>203</v>
      </c>
      <c r="S189" s="154" t="s">
        <v>107</v>
      </c>
      <c r="T189" s="155" t="s">
        <v>208</v>
      </c>
      <c r="U189" s="156">
        <v>6</v>
      </c>
      <c r="V189" s="157">
        <v>6.82</v>
      </c>
      <c r="W189" s="157">
        <v>8.66</v>
      </c>
      <c r="X189" s="157">
        <f t="shared" si="7"/>
        <v>51.96</v>
      </c>
      <c r="Y189" s="152"/>
      <c r="Z189" s="152"/>
    </row>
    <row r="190" spans="1:26" s="158" customFormat="1" ht="44.4" customHeight="1" x14ac:dyDescent="0.3">
      <c r="A190" s="147"/>
      <c r="B190" s="148">
        <v>98105</v>
      </c>
      <c r="C190" s="505" t="s">
        <v>398</v>
      </c>
      <c r="D190" s="506"/>
      <c r="E190" s="506"/>
      <c r="F190" s="506"/>
      <c r="G190" s="506"/>
      <c r="H190" s="506"/>
      <c r="I190" s="506"/>
      <c r="J190" s="507"/>
      <c r="K190" s="149" t="s">
        <v>24</v>
      </c>
      <c r="L190" s="233">
        <v>0</v>
      </c>
      <c r="M190" s="150">
        <v>2</v>
      </c>
      <c r="N190" s="234">
        <v>0</v>
      </c>
      <c r="O190" s="151">
        <f t="shared" si="0"/>
        <v>0</v>
      </c>
      <c r="P190" s="152"/>
      <c r="Q190" s="153" t="s">
        <v>399</v>
      </c>
      <c r="R190" s="153" t="s">
        <v>203</v>
      </c>
      <c r="S190" s="154" t="s">
        <v>108</v>
      </c>
      <c r="T190" s="155" t="s">
        <v>208</v>
      </c>
      <c r="U190" s="156">
        <v>2</v>
      </c>
      <c r="V190" s="157">
        <v>129.12</v>
      </c>
      <c r="W190" s="157">
        <v>163.98</v>
      </c>
      <c r="X190" s="157">
        <f t="shared" si="7"/>
        <v>327.96</v>
      </c>
      <c r="Y190" s="152"/>
      <c r="Z190" s="152"/>
    </row>
    <row r="191" spans="1:26" s="158" customFormat="1" ht="30" customHeight="1" x14ac:dyDescent="0.3">
      <c r="A191" s="147"/>
      <c r="B191" s="148">
        <v>86882</v>
      </c>
      <c r="C191" s="505" t="s">
        <v>400</v>
      </c>
      <c r="D191" s="506"/>
      <c r="E191" s="506"/>
      <c r="F191" s="506"/>
      <c r="G191" s="506"/>
      <c r="H191" s="506"/>
      <c r="I191" s="506"/>
      <c r="J191" s="507"/>
      <c r="K191" s="149" t="s">
        <v>24</v>
      </c>
      <c r="L191" s="233">
        <v>0</v>
      </c>
      <c r="M191" s="150">
        <v>8</v>
      </c>
      <c r="N191" s="234">
        <v>0</v>
      </c>
      <c r="O191" s="151">
        <f t="shared" si="0"/>
        <v>0</v>
      </c>
      <c r="P191" s="152"/>
      <c r="Q191" s="153">
        <v>6149</v>
      </c>
      <c r="R191" s="153" t="s">
        <v>203</v>
      </c>
      <c r="S191" s="154" t="s">
        <v>109</v>
      </c>
      <c r="T191" s="155" t="s">
        <v>208</v>
      </c>
      <c r="U191" s="156">
        <v>8</v>
      </c>
      <c r="V191" s="157">
        <v>9.73</v>
      </c>
      <c r="W191" s="157">
        <v>12.36</v>
      </c>
      <c r="X191" s="157">
        <f t="shared" si="7"/>
        <v>98.88</v>
      </c>
      <c r="Y191" s="152"/>
      <c r="Z191" s="152"/>
    </row>
    <row r="192" spans="1:26" s="158" customFormat="1" ht="28.2" customHeight="1" x14ac:dyDescent="0.3">
      <c r="A192" s="147"/>
      <c r="B192" s="148">
        <v>86877</v>
      </c>
      <c r="C192" s="505" t="s">
        <v>401</v>
      </c>
      <c r="D192" s="506"/>
      <c r="E192" s="506"/>
      <c r="F192" s="506"/>
      <c r="G192" s="506"/>
      <c r="H192" s="506"/>
      <c r="I192" s="506"/>
      <c r="J192" s="507"/>
      <c r="K192" s="149" t="s">
        <v>24</v>
      </c>
      <c r="L192" s="233">
        <v>0</v>
      </c>
      <c r="M192" s="150">
        <v>8</v>
      </c>
      <c r="N192" s="234">
        <v>0</v>
      </c>
      <c r="O192" s="151">
        <f t="shared" si="0"/>
        <v>0</v>
      </c>
      <c r="P192" s="152"/>
      <c r="Q192" s="153" t="s">
        <v>402</v>
      </c>
      <c r="R192" s="153" t="s">
        <v>203</v>
      </c>
      <c r="S192" s="154" t="s">
        <v>110</v>
      </c>
      <c r="T192" s="155" t="s">
        <v>208</v>
      </c>
      <c r="U192" s="156">
        <v>8</v>
      </c>
      <c r="V192" s="157">
        <v>61.24</v>
      </c>
      <c r="W192" s="157">
        <v>77.77</v>
      </c>
      <c r="X192" s="157">
        <f t="shared" si="7"/>
        <v>622.16</v>
      </c>
      <c r="Y192" s="152"/>
      <c r="Z192" s="152"/>
    </row>
    <row r="193" spans="1:26" s="182" customFormat="1" ht="14.4" customHeight="1" x14ac:dyDescent="0.3">
      <c r="A193" s="183"/>
      <c r="B193" s="184" t="s">
        <v>403</v>
      </c>
      <c r="C193" s="508" t="s">
        <v>111</v>
      </c>
      <c r="D193" s="509"/>
      <c r="E193" s="509"/>
      <c r="F193" s="509"/>
      <c r="G193" s="509"/>
      <c r="H193" s="509"/>
      <c r="I193" s="509"/>
      <c r="J193" s="510"/>
      <c r="K193" s="173"/>
      <c r="L193" s="174"/>
      <c r="M193" s="175"/>
      <c r="N193" s="176"/>
      <c r="O193" s="174">
        <f>SUM(O194:O195)</f>
        <v>0</v>
      </c>
      <c r="P193" s="177"/>
      <c r="Q193" s="316" t="str">
        <f>B193</f>
        <v>14.0</v>
      </c>
      <c r="R193" s="317"/>
      <c r="S193" s="178" t="str">
        <f>C193</f>
        <v>INSTALAÇÕES DE AGUAS PLUVIAIS</v>
      </c>
      <c r="T193" s="179"/>
      <c r="U193" s="180"/>
      <c r="V193" s="179"/>
      <c r="W193" s="179"/>
      <c r="X193" s="179"/>
      <c r="Y193" s="177"/>
      <c r="Z193" s="177"/>
    </row>
    <row r="194" spans="1:26" s="158" customFormat="1" ht="28.8" customHeight="1" x14ac:dyDescent="0.3">
      <c r="A194" s="147"/>
      <c r="B194" s="148">
        <v>103005</v>
      </c>
      <c r="C194" s="505" t="s">
        <v>404</v>
      </c>
      <c r="D194" s="506"/>
      <c r="E194" s="506"/>
      <c r="F194" s="506"/>
      <c r="G194" s="506"/>
      <c r="H194" s="506"/>
      <c r="I194" s="506"/>
      <c r="J194" s="507"/>
      <c r="K194" s="149" t="s">
        <v>24</v>
      </c>
      <c r="L194" s="233">
        <v>0</v>
      </c>
      <c r="M194" s="150">
        <v>8</v>
      </c>
      <c r="N194" s="234">
        <v>0</v>
      </c>
      <c r="O194" s="151">
        <f t="shared" si="0"/>
        <v>0</v>
      </c>
      <c r="P194" s="152"/>
      <c r="Q194" s="153">
        <v>21056</v>
      </c>
      <c r="R194" s="153" t="s">
        <v>203</v>
      </c>
      <c r="S194" s="154" t="s">
        <v>112</v>
      </c>
      <c r="T194" s="155" t="s">
        <v>208</v>
      </c>
      <c r="U194" s="156">
        <v>8</v>
      </c>
      <c r="V194" s="157">
        <v>184.5</v>
      </c>
      <c r="W194" s="157">
        <v>234.32</v>
      </c>
      <c r="X194" s="157">
        <f t="shared" si="7"/>
        <v>1874.56</v>
      </c>
      <c r="Y194" s="152"/>
      <c r="Z194" s="152"/>
    </row>
    <row r="195" spans="1:26" s="158" customFormat="1" ht="28.8" customHeight="1" x14ac:dyDescent="0.3">
      <c r="A195" s="147"/>
      <c r="B195" s="148">
        <v>96624</v>
      </c>
      <c r="C195" s="505" t="s">
        <v>405</v>
      </c>
      <c r="D195" s="506"/>
      <c r="E195" s="506"/>
      <c r="F195" s="506"/>
      <c r="G195" s="506"/>
      <c r="H195" s="506"/>
      <c r="I195" s="506"/>
      <c r="J195" s="507"/>
      <c r="K195" s="149" t="s">
        <v>24</v>
      </c>
      <c r="L195" s="233">
        <v>0</v>
      </c>
      <c r="M195" s="150">
        <v>1.87</v>
      </c>
      <c r="N195" s="234">
        <v>0</v>
      </c>
      <c r="O195" s="151">
        <f t="shared" si="0"/>
        <v>0</v>
      </c>
      <c r="P195" s="152"/>
      <c r="Q195" s="153">
        <v>4718</v>
      </c>
      <c r="R195" s="153" t="s">
        <v>203</v>
      </c>
      <c r="S195" s="154" t="s">
        <v>113</v>
      </c>
      <c r="T195" s="155" t="s">
        <v>247</v>
      </c>
      <c r="U195" s="156">
        <v>1.87</v>
      </c>
      <c r="V195" s="157">
        <v>52</v>
      </c>
      <c r="W195" s="157">
        <v>66.040000000000006</v>
      </c>
      <c r="X195" s="157">
        <f t="shared" si="7"/>
        <v>123.49480000000001</v>
      </c>
      <c r="Y195" s="152"/>
      <c r="Z195" s="152"/>
    </row>
    <row r="196" spans="1:26" s="182" customFormat="1" ht="14.4" x14ac:dyDescent="0.3">
      <c r="A196" s="183"/>
      <c r="B196" s="184" t="s">
        <v>406</v>
      </c>
      <c r="C196" s="508" t="s">
        <v>114</v>
      </c>
      <c r="D196" s="509"/>
      <c r="E196" s="509"/>
      <c r="F196" s="509"/>
      <c r="G196" s="509"/>
      <c r="H196" s="509"/>
      <c r="I196" s="509"/>
      <c r="J196" s="510"/>
      <c r="K196" s="173"/>
      <c r="L196" s="174"/>
      <c r="M196" s="175"/>
      <c r="N196" s="176"/>
      <c r="O196" s="174">
        <f>SUM(O197:O213)</f>
        <v>0</v>
      </c>
      <c r="P196" s="177"/>
      <c r="Q196" s="316" t="str">
        <f>B196</f>
        <v>15.0</v>
      </c>
      <c r="R196" s="317"/>
      <c r="S196" s="178" t="str">
        <f>C196</f>
        <v>LOUÇAS E METAIS</v>
      </c>
      <c r="T196" s="179"/>
      <c r="U196" s="180"/>
      <c r="V196" s="179"/>
      <c r="W196" s="179"/>
      <c r="X196" s="179"/>
      <c r="Y196" s="177"/>
      <c r="Z196" s="177"/>
    </row>
    <row r="197" spans="1:26" s="158" customFormat="1" ht="45.6" customHeight="1" x14ac:dyDescent="0.3">
      <c r="A197" s="147"/>
      <c r="B197" s="148">
        <v>95470</v>
      </c>
      <c r="C197" s="505" t="s">
        <v>407</v>
      </c>
      <c r="D197" s="506"/>
      <c r="E197" s="506"/>
      <c r="F197" s="506"/>
      <c r="G197" s="506"/>
      <c r="H197" s="506"/>
      <c r="I197" s="506"/>
      <c r="J197" s="507"/>
      <c r="K197" s="149" t="s">
        <v>24</v>
      </c>
      <c r="L197" s="233">
        <v>0</v>
      </c>
      <c r="M197" s="150">
        <v>2</v>
      </c>
      <c r="N197" s="234">
        <v>0</v>
      </c>
      <c r="O197" s="151">
        <f t="shared" si="0"/>
        <v>0</v>
      </c>
      <c r="P197" s="152"/>
      <c r="Q197" s="153" t="s">
        <v>408</v>
      </c>
      <c r="R197" s="153" t="s">
        <v>222</v>
      </c>
      <c r="S197" s="154" t="s">
        <v>115</v>
      </c>
      <c r="T197" s="155" t="s">
        <v>208</v>
      </c>
      <c r="U197" s="156">
        <v>2</v>
      </c>
      <c r="V197" s="157">
        <v>177.88</v>
      </c>
      <c r="W197" s="157">
        <v>225.91</v>
      </c>
      <c r="X197" s="157">
        <f t="shared" si="7"/>
        <v>451.82</v>
      </c>
      <c r="Y197" s="152"/>
      <c r="Z197" s="152"/>
    </row>
    <row r="198" spans="1:26" s="158" customFormat="1" ht="26.4" customHeight="1" x14ac:dyDescent="0.3">
      <c r="A198" s="147"/>
      <c r="B198" s="148">
        <v>100849</v>
      </c>
      <c r="C198" s="505" t="s">
        <v>409</v>
      </c>
      <c r="D198" s="506"/>
      <c r="E198" s="506"/>
      <c r="F198" s="506"/>
      <c r="G198" s="506"/>
      <c r="H198" s="506"/>
      <c r="I198" s="506"/>
      <c r="J198" s="507"/>
      <c r="K198" s="149" t="s">
        <v>24</v>
      </c>
      <c r="L198" s="233">
        <v>0</v>
      </c>
      <c r="M198" s="150">
        <v>2</v>
      </c>
      <c r="N198" s="234">
        <v>0</v>
      </c>
      <c r="O198" s="151">
        <f t="shared" si="0"/>
        <v>0</v>
      </c>
      <c r="P198" s="152"/>
      <c r="Q198" s="153" t="s">
        <v>410</v>
      </c>
      <c r="R198" s="153" t="s">
        <v>222</v>
      </c>
      <c r="S198" s="154" t="s">
        <v>411</v>
      </c>
      <c r="T198" s="155" t="s">
        <v>208</v>
      </c>
      <c r="U198" s="156">
        <v>2</v>
      </c>
      <c r="V198" s="157">
        <v>24.65</v>
      </c>
      <c r="W198" s="157">
        <v>31.31</v>
      </c>
      <c r="X198" s="157">
        <f t="shared" si="7"/>
        <v>62.62</v>
      </c>
      <c r="Y198" s="152"/>
      <c r="Z198" s="152"/>
    </row>
    <row r="199" spans="1:26" s="205" customFormat="1" ht="27.6" hidden="1" customHeight="1" x14ac:dyDescent="0.3">
      <c r="A199" s="192"/>
      <c r="B199" s="193" t="s">
        <v>412</v>
      </c>
      <c r="C199" s="517" t="s">
        <v>413</v>
      </c>
      <c r="D199" s="518"/>
      <c r="E199" s="518"/>
      <c r="F199" s="518"/>
      <c r="G199" s="518"/>
      <c r="H199" s="518"/>
      <c r="I199" s="518"/>
      <c r="J199" s="519"/>
      <c r="K199" s="194" t="s">
        <v>24</v>
      </c>
      <c r="L199" s="228">
        <v>0</v>
      </c>
      <c r="M199" s="196">
        <v>2</v>
      </c>
      <c r="N199" s="232">
        <v>0.27</v>
      </c>
      <c r="O199" s="198">
        <f t="shared" si="0"/>
        <v>0</v>
      </c>
      <c r="P199" s="199"/>
      <c r="Q199" s="200">
        <v>1370</v>
      </c>
      <c r="R199" s="200" t="s">
        <v>203</v>
      </c>
      <c r="S199" s="201" t="s">
        <v>116</v>
      </c>
      <c r="T199" s="202" t="s">
        <v>208</v>
      </c>
      <c r="U199" s="203">
        <v>2</v>
      </c>
      <c r="V199" s="204">
        <v>59.78</v>
      </c>
      <c r="W199" s="204">
        <v>75.92</v>
      </c>
      <c r="X199" s="204">
        <f t="shared" si="7"/>
        <v>151.84</v>
      </c>
      <c r="Y199" s="199"/>
      <c r="Z199" s="199"/>
    </row>
    <row r="200" spans="1:26" s="158" customFormat="1" ht="28.8" customHeight="1" x14ac:dyDescent="0.3">
      <c r="A200" s="147"/>
      <c r="B200" s="148">
        <v>100878</v>
      </c>
      <c r="C200" s="505" t="s">
        <v>414</v>
      </c>
      <c r="D200" s="506"/>
      <c r="E200" s="506"/>
      <c r="F200" s="506"/>
      <c r="G200" s="506"/>
      <c r="H200" s="506"/>
      <c r="I200" s="506"/>
      <c r="J200" s="507"/>
      <c r="K200" s="149" t="s">
        <v>24</v>
      </c>
      <c r="L200" s="233">
        <v>0</v>
      </c>
      <c r="M200" s="150">
        <v>2</v>
      </c>
      <c r="N200" s="234">
        <v>0</v>
      </c>
      <c r="O200" s="151">
        <f t="shared" si="0"/>
        <v>0</v>
      </c>
      <c r="P200" s="152"/>
      <c r="Q200" s="153">
        <v>86888</v>
      </c>
      <c r="R200" s="153" t="s">
        <v>203</v>
      </c>
      <c r="S200" s="154" t="s">
        <v>117</v>
      </c>
      <c r="T200" s="155" t="s">
        <v>208</v>
      </c>
      <c r="U200" s="156">
        <v>4</v>
      </c>
      <c r="V200" s="157">
        <v>472.92</v>
      </c>
      <c r="W200" s="157">
        <v>600.61</v>
      </c>
      <c r="X200" s="157">
        <f t="shared" si="7"/>
        <v>2402.44</v>
      </c>
      <c r="Y200" s="152"/>
      <c r="Z200" s="152"/>
    </row>
    <row r="201" spans="1:26" s="158" customFormat="1" ht="14.4" customHeight="1" x14ac:dyDescent="0.3">
      <c r="A201" s="147"/>
      <c r="B201" s="148">
        <v>100849</v>
      </c>
      <c r="C201" s="505" t="s">
        <v>409</v>
      </c>
      <c r="D201" s="506"/>
      <c r="E201" s="506"/>
      <c r="F201" s="506"/>
      <c r="G201" s="506"/>
      <c r="H201" s="506"/>
      <c r="I201" s="506"/>
      <c r="J201" s="507"/>
      <c r="K201" s="149" t="s">
        <v>24</v>
      </c>
      <c r="L201" s="233">
        <v>0</v>
      </c>
      <c r="M201" s="150">
        <v>4</v>
      </c>
      <c r="N201" s="234">
        <v>0</v>
      </c>
      <c r="O201" s="151">
        <f t="shared" si="0"/>
        <v>0</v>
      </c>
      <c r="P201" s="152"/>
      <c r="Q201" s="153">
        <v>377</v>
      </c>
      <c r="R201" s="153" t="s">
        <v>203</v>
      </c>
      <c r="S201" s="154" t="s">
        <v>118</v>
      </c>
      <c r="T201" s="155" t="s">
        <v>208</v>
      </c>
      <c r="U201" s="156">
        <v>4</v>
      </c>
      <c r="V201" s="157">
        <v>21.45</v>
      </c>
      <c r="W201" s="157">
        <v>27.24</v>
      </c>
      <c r="X201" s="157">
        <f t="shared" si="7"/>
        <v>108.96</v>
      </c>
      <c r="Y201" s="152"/>
      <c r="Z201" s="152"/>
    </row>
    <row r="202" spans="1:26" s="158" customFormat="1" ht="43.2" customHeight="1" x14ac:dyDescent="0.3">
      <c r="A202" s="147"/>
      <c r="B202" s="148">
        <v>86941</v>
      </c>
      <c r="C202" s="505" t="s">
        <v>415</v>
      </c>
      <c r="D202" s="506"/>
      <c r="E202" s="506"/>
      <c r="F202" s="506"/>
      <c r="G202" s="506"/>
      <c r="H202" s="506"/>
      <c r="I202" s="506"/>
      <c r="J202" s="507"/>
      <c r="K202" s="149" t="s">
        <v>24</v>
      </c>
      <c r="L202" s="233">
        <v>0</v>
      </c>
      <c r="M202" s="150">
        <v>2</v>
      </c>
      <c r="N202" s="234">
        <v>0</v>
      </c>
      <c r="O202" s="151">
        <f t="shared" si="0"/>
        <v>0</v>
      </c>
      <c r="P202" s="152"/>
      <c r="Q202" s="153">
        <v>86943</v>
      </c>
      <c r="R202" s="153" t="s">
        <v>203</v>
      </c>
      <c r="S202" s="154" t="s">
        <v>416</v>
      </c>
      <c r="T202" s="155" t="s">
        <v>208</v>
      </c>
      <c r="U202" s="156">
        <v>2</v>
      </c>
      <c r="V202" s="157">
        <v>244.79</v>
      </c>
      <c r="W202" s="157">
        <v>310.88</v>
      </c>
      <c r="X202" s="157">
        <f t="shared" si="7"/>
        <v>621.76</v>
      </c>
      <c r="Y202" s="152"/>
      <c r="Z202" s="152"/>
    </row>
    <row r="203" spans="1:26" s="158" customFormat="1" ht="29.4" customHeight="1" x14ac:dyDescent="0.3">
      <c r="A203" s="147"/>
      <c r="B203" s="148">
        <v>86901</v>
      </c>
      <c r="C203" s="505" t="s">
        <v>119</v>
      </c>
      <c r="D203" s="506"/>
      <c r="E203" s="506"/>
      <c r="F203" s="506"/>
      <c r="G203" s="506"/>
      <c r="H203" s="506"/>
      <c r="I203" s="506"/>
      <c r="J203" s="507"/>
      <c r="K203" s="149" t="s">
        <v>24</v>
      </c>
      <c r="L203" s="233">
        <v>0</v>
      </c>
      <c r="M203" s="150">
        <v>6</v>
      </c>
      <c r="N203" s="234">
        <v>0</v>
      </c>
      <c r="O203" s="151">
        <f t="shared" si="0"/>
        <v>0</v>
      </c>
      <c r="P203" s="152"/>
      <c r="Q203" s="153">
        <v>86901</v>
      </c>
      <c r="R203" s="153" t="s">
        <v>203</v>
      </c>
      <c r="S203" s="154" t="s">
        <v>119</v>
      </c>
      <c r="T203" s="155" t="s">
        <v>208</v>
      </c>
      <c r="U203" s="156">
        <v>6</v>
      </c>
      <c r="V203" s="157">
        <v>147.56</v>
      </c>
      <c r="W203" s="157">
        <v>187.4</v>
      </c>
      <c r="X203" s="157">
        <f t="shared" si="7"/>
        <v>1124.4000000000001</v>
      </c>
      <c r="Y203" s="152"/>
      <c r="Z203" s="152"/>
    </row>
    <row r="204" spans="1:26" s="158" customFormat="1" ht="31.2" customHeight="1" x14ac:dyDescent="0.3">
      <c r="A204" s="147"/>
      <c r="B204" s="148">
        <v>86906</v>
      </c>
      <c r="C204" s="505" t="s">
        <v>417</v>
      </c>
      <c r="D204" s="506"/>
      <c r="E204" s="506"/>
      <c r="F204" s="506"/>
      <c r="G204" s="506"/>
      <c r="H204" s="506"/>
      <c r="I204" s="506"/>
      <c r="J204" s="507"/>
      <c r="K204" s="149" t="s">
        <v>24</v>
      </c>
      <c r="L204" s="233">
        <v>0</v>
      </c>
      <c r="M204" s="150">
        <v>8</v>
      </c>
      <c r="N204" s="234">
        <v>0</v>
      </c>
      <c r="O204" s="151">
        <f t="shared" si="0"/>
        <v>0</v>
      </c>
      <c r="P204" s="152"/>
      <c r="Q204" s="153">
        <v>86906</v>
      </c>
      <c r="R204" s="153" t="s">
        <v>203</v>
      </c>
      <c r="S204" s="154" t="s">
        <v>418</v>
      </c>
      <c r="T204" s="155" t="s">
        <v>208</v>
      </c>
      <c r="U204" s="156">
        <v>8</v>
      </c>
      <c r="V204" s="157">
        <v>63.52</v>
      </c>
      <c r="W204" s="157">
        <v>80.67</v>
      </c>
      <c r="X204" s="157">
        <f t="shared" si="7"/>
        <v>645.36</v>
      </c>
      <c r="Y204" s="152"/>
      <c r="Z204" s="152"/>
    </row>
    <row r="205" spans="1:26" s="158" customFormat="1" ht="14.4" customHeight="1" x14ac:dyDescent="0.3">
      <c r="A205" s="147"/>
      <c r="B205" s="148">
        <v>95544</v>
      </c>
      <c r="C205" s="505" t="s">
        <v>199</v>
      </c>
      <c r="D205" s="506"/>
      <c r="E205" s="506"/>
      <c r="F205" s="506"/>
      <c r="G205" s="506"/>
      <c r="H205" s="506"/>
      <c r="I205" s="506"/>
      <c r="J205" s="507"/>
      <c r="K205" s="149" t="s">
        <v>24</v>
      </c>
      <c r="L205" s="233">
        <v>0</v>
      </c>
      <c r="M205" s="150">
        <v>6</v>
      </c>
      <c r="N205" s="234">
        <v>0</v>
      </c>
      <c r="O205" s="151">
        <f t="shared" si="0"/>
        <v>0</v>
      </c>
      <c r="P205" s="152"/>
      <c r="Q205" s="153">
        <v>11703</v>
      </c>
      <c r="R205" s="153" t="s">
        <v>203</v>
      </c>
      <c r="S205" s="154" t="s">
        <v>120</v>
      </c>
      <c r="T205" s="155" t="s">
        <v>208</v>
      </c>
      <c r="U205" s="156">
        <v>6</v>
      </c>
      <c r="V205" s="157">
        <v>30.81</v>
      </c>
      <c r="W205" s="157">
        <v>39.130000000000003</v>
      </c>
      <c r="X205" s="157">
        <f t="shared" si="7"/>
        <v>234.78000000000003</v>
      </c>
      <c r="Y205" s="152"/>
      <c r="Z205" s="152"/>
    </row>
    <row r="206" spans="1:26" s="158" customFormat="1" ht="28.2" customHeight="1" x14ac:dyDescent="0.3">
      <c r="A206" s="147"/>
      <c r="B206" s="148">
        <v>100866</v>
      </c>
      <c r="C206" s="505" t="s">
        <v>419</v>
      </c>
      <c r="D206" s="506"/>
      <c r="E206" s="506"/>
      <c r="F206" s="506"/>
      <c r="G206" s="506"/>
      <c r="H206" s="506"/>
      <c r="I206" s="506"/>
      <c r="J206" s="507"/>
      <c r="K206" s="149" t="s">
        <v>24</v>
      </c>
      <c r="L206" s="233">
        <v>0</v>
      </c>
      <c r="M206" s="150">
        <v>6</v>
      </c>
      <c r="N206" s="234">
        <v>0</v>
      </c>
      <c r="O206" s="151">
        <f t="shared" si="0"/>
        <v>0</v>
      </c>
      <c r="P206" s="152"/>
      <c r="Q206" s="153">
        <v>0</v>
      </c>
      <c r="R206" s="153" t="s">
        <v>121</v>
      </c>
      <c r="S206" s="154" t="s">
        <v>122</v>
      </c>
      <c r="T206" s="155" t="s">
        <v>208</v>
      </c>
      <c r="U206" s="156">
        <v>6</v>
      </c>
      <c r="V206" s="157">
        <v>142.05000000000001</v>
      </c>
      <c r="W206" s="157">
        <v>180.4</v>
      </c>
      <c r="X206" s="157">
        <f t="shared" si="7"/>
        <v>1082.4000000000001</v>
      </c>
      <c r="Y206" s="152"/>
      <c r="Z206" s="152"/>
    </row>
    <row r="207" spans="1:26" s="158" customFormat="1" ht="30" customHeight="1" x14ac:dyDescent="0.3">
      <c r="A207" s="147"/>
      <c r="B207" s="148">
        <v>100864</v>
      </c>
      <c r="C207" s="505" t="s">
        <v>420</v>
      </c>
      <c r="D207" s="506"/>
      <c r="E207" s="506"/>
      <c r="F207" s="506"/>
      <c r="G207" s="506"/>
      <c r="H207" s="506"/>
      <c r="I207" s="506"/>
      <c r="J207" s="507"/>
      <c r="K207" s="149" t="s">
        <v>24</v>
      </c>
      <c r="L207" s="233">
        <v>0</v>
      </c>
      <c r="M207" s="150">
        <v>2</v>
      </c>
      <c r="N207" s="234">
        <v>0</v>
      </c>
      <c r="O207" s="151">
        <f t="shared" si="0"/>
        <v>0</v>
      </c>
      <c r="P207" s="152"/>
      <c r="Q207" s="153">
        <v>0</v>
      </c>
      <c r="R207" s="153" t="s">
        <v>121</v>
      </c>
      <c r="S207" s="154" t="s">
        <v>123</v>
      </c>
      <c r="T207" s="155" t="s">
        <v>208</v>
      </c>
      <c r="U207" s="156">
        <v>2</v>
      </c>
      <c r="V207" s="157">
        <v>254.15</v>
      </c>
      <c r="W207" s="157">
        <v>322.77</v>
      </c>
      <c r="X207" s="157">
        <f t="shared" si="7"/>
        <v>645.54</v>
      </c>
      <c r="Y207" s="152"/>
      <c r="Z207" s="152"/>
    </row>
    <row r="208" spans="1:26" s="158" customFormat="1" ht="27.6" customHeight="1" x14ac:dyDescent="0.3">
      <c r="A208" s="147"/>
      <c r="B208" s="148">
        <v>100874</v>
      </c>
      <c r="C208" s="496" t="s">
        <v>421</v>
      </c>
      <c r="D208" s="497"/>
      <c r="E208" s="497"/>
      <c r="F208" s="497"/>
      <c r="G208" s="497"/>
      <c r="H208" s="497"/>
      <c r="I208" s="497"/>
      <c r="J208" s="498"/>
      <c r="K208" s="149" t="s">
        <v>24</v>
      </c>
      <c r="L208" s="233">
        <v>0</v>
      </c>
      <c r="M208" s="150">
        <v>4</v>
      </c>
      <c r="N208" s="234">
        <v>0</v>
      </c>
      <c r="O208" s="151">
        <f t="shared" si="0"/>
        <v>0</v>
      </c>
      <c r="P208" s="152"/>
      <c r="Q208" s="153">
        <v>0</v>
      </c>
      <c r="R208" s="153" t="s">
        <v>121</v>
      </c>
      <c r="S208" s="154" t="s">
        <v>124</v>
      </c>
      <c r="T208" s="155" t="s">
        <v>208</v>
      </c>
      <c r="U208" s="156">
        <v>4</v>
      </c>
      <c r="V208" s="157">
        <v>135.72</v>
      </c>
      <c r="W208" s="157">
        <v>172.36</v>
      </c>
      <c r="X208" s="157">
        <f t="shared" si="7"/>
        <v>689.44</v>
      </c>
      <c r="Y208" s="152"/>
      <c r="Z208" s="152"/>
    </row>
    <row r="209" spans="1:26" s="158" customFormat="1" ht="16.2" customHeight="1" x14ac:dyDescent="0.3">
      <c r="A209" s="147"/>
      <c r="B209" s="148">
        <v>95542</v>
      </c>
      <c r="C209" s="505" t="s">
        <v>422</v>
      </c>
      <c r="D209" s="506"/>
      <c r="E209" s="506"/>
      <c r="F209" s="506"/>
      <c r="G209" s="506"/>
      <c r="H209" s="506"/>
      <c r="I209" s="506"/>
      <c r="J209" s="507"/>
      <c r="K209" s="149" t="s">
        <v>24</v>
      </c>
      <c r="L209" s="233">
        <v>0</v>
      </c>
      <c r="M209" s="150">
        <v>4</v>
      </c>
      <c r="N209" s="234">
        <v>0</v>
      </c>
      <c r="O209" s="151">
        <f t="shared" si="0"/>
        <v>0</v>
      </c>
      <c r="P209" s="152"/>
      <c r="Q209" s="153">
        <v>0</v>
      </c>
      <c r="R209" s="153" t="s">
        <v>121</v>
      </c>
      <c r="S209" s="154" t="s">
        <v>423</v>
      </c>
      <c r="T209" s="155" t="s">
        <v>208</v>
      </c>
      <c r="U209" s="156">
        <v>4</v>
      </c>
      <c r="V209" s="157">
        <v>178.66</v>
      </c>
      <c r="W209" s="157">
        <v>226.9</v>
      </c>
      <c r="X209" s="157">
        <f t="shared" si="7"/>
        <v>907.6</v>
      </c>
      <c r="Y209" s="152"/>
      <c r="Z209" s="152"/>
    </row>
    <row r="210" spans="1:26" s="158" customFormat="1" ht="28.2" customHeight="1" x14ac:dyDescent="0.3">
      <c r="A210" s="147"/>
      <c r="B210" s="148">
        <v>95547</v>
      </c>
      <c r="C210" s="505" t="s">
        <v>424</v>
      </c>
      <c r="D210" s="506"/>
      <c r="E210" s="506"/>
      <c r="F210" s="506"/>
      <c r="G210" s="506"/>
      <c r="H210" s="506"/>
      <c r="I210" s="506"/>
      <c r="J210" s="507"/>
      <c r="K210" s="149" t="s">
        <v>24</v>
      </c>
      <c r="L210" s="233">
        <v>0</v>
      </c>
      <c r="M210" s="150">
        <v>4</v>
      </c>
      <c r="N210" s="234">
        <v>0</v>
      </c>
      <c r="O210" s="151">
        <f t="shared" si="0"/>
        <v>0</v>
      </c>
      <c r="P210" s="152"/>
      <c r="Q210" s="153">
        <v>0</v>
      </c>
      <c r="R210" s="153" t="s">
        <v>121</v>
      </c>
      <c r="S210" s="154" t="s">
        <v>125</v>
      </c>
      <c r="T210" s="155" t="s">
        <v>208</v>
      </c>
      <c r="U210" s="156">
        <v>4</v>
      </c>
      <c r="V210" s="157">
        <v>24.96</v>
      </c>
      <c r="W210" s="157">
        <v>31.7</v>
      </c>
      <c r="X210" s="157">
        <f t="shared" si="7"/>
        <v>126.8</v>
      </c>
      <c r="Y210" s="152"/>
      <c r="Z210" s="152"/>
    </row>
    <row r="211" spans="1:26" s="158" customFormat="1" ht="28.8" customHeight="1" x14ac:dyDescent="0.3">
      <c r="A211" s="147"/>
      <c r="B211" s="148">
        <v>100860</v>
      </c>
      <c r="C211" s="505" t="s">
        <v>200</v>
      </c>
      <c r="D211" s="506"/>
      <c r="E211" s="506"/>
      <c r="F211" s="506"/>
      <c r="G211" s="506"/>
      <c r="H211" s="506"/>
      <c r="I211" s="506"/>
      <c r="J211" s="507"/>
      <c r="K211" s="149" t="s">
        <v>24</v>
      </c>
      <c r="L211" s="233">
        <v>0</v>
      </c>
      <c r="M211" s="150">
        <v>6</v>
      </c>
      <c r="N211" s="234">
        <v>0</v>
      </c>
      <c r="O211" s="151">
        <f t="shared" si="0"/>
        <v>0</v>
      </c>
      <c r="P211" s="152"/>
      <c r="Q211" s="153">
        <v>9535</v>
      </c>
      <c r="R211" s="153" t="s">
        <v>203</v>
      </c>
      <c r="S211" s="154" t="s">
        <v>126</v>
      </c>
      <c r="T211" s="155" t="s">
        <v>208</v>
      </c>
      <c r="U211" s="156">
        <v>6</v>
      </c>
      <c r="V211" s="157">
        <v>56.5</v>
      </c>
      <c r="W211" s="157">
        <v>71.760000000000005</v>
      </c>
      <c r="X211" s="157">
        <f t="shared" si="7"/>
        <v>430.56000000000006</v>
      </c>
      <c r="Y211" s="152"/>
      <c r="Z211" s="152"/>
    </row>
    <row r="212" spans="1:26" s="158" customFormat="1" ht="28.2" customHeight="1" x14ac:dyDescent="0.3">
      <c r="A212" s="147"/>
      <c r="B212" s="148">
        <v>86914</v>
      </c>
      <c r="C212" s="505" t="s">
        <v>425</v>
      </c>
      <c r="D212" s="506"/>
      <c r="E212" s="506"/>
      <c r="F212" s="506"/>
      <c r="G212" s="506"/>
      <c r="H212" s="506"/>
      <c r="I212" s="506"/>
      <c r="J212" s="507"/>
      <c r="K212" s="149" t="s">
        <v>24</v>
      </c>
      <c r="L212" s="233">
        <v>0</v>
      </c>
      <c r="M212" s="150">
        <v>2</v>
      </c>
      <c r="N212" s="234">
        <v>0</v>
      </c>
      <c r="O212" s="151">
        <f t="shared" si="0"/>
        <v>0</v>
      </c>
      <c r="P212" s="152"/>
      <c r="Q212" s="153">
        <v>86914</v>
      </c>
      <c r="R212" s="153" t="s">
        <v>203</v>
      </c>
      <c r="S212" s="154" t="s">
        <v>127</v>
      </c>
      <c r="T212" s="155" t="s">
        <v>208</v>
      </c>
      <c r="U212" s="156">
        <v>2</v>
      </c>
      <c r="V212" s="157">
        <v>83.81</v>
      </c>
      <c r="W212" s="157">
        <v>106.44</v>
      </c>
      <c r="X212" s="157">
        <f t="shared" si="7"/>
        <v>212.88</v>
      </c>
      <c r="Y212" s="152"/>
      <c r="Z212" s="152"/>
    </row>
    <row r="213" spans="1:26" s="158" customFormat="1" ht="28.8" customHeight="1" x14ac:dyDescent="0.3">
      <c r="A213" s="147"/>
      <c r="B213" s="148">
        <v>100875</v>
      </c>
      <c r="C213" s="505" t="s">
        <v>426</v>
      </c>
      <c r="D213" s="506"/>
      <c r="E213" s="506"/>
      <c r="F213" s="506"/>
      <c r="G213" s="506"/>
      <c r="H213" s="506"/>
      <c r="I213" s="506"/>
      <c r="J213" s="507"/>
      <c r="K213" s="149" t="s">
        <v>24</v>
      </c>
      <c r="L213" s="233">
        <v>0</v>
      </c>
      <c r="M213" s="150">
        <v>2</v>
      </c>
      <c r="N213" s="234">
        <v>0</v>
      </c>
      <c r="O213" s="151">
        <f t="shared" si="0"/>
        <v>0</v>
      </c>
      <c r="P213" s="152"/>
      <c r="Q213" s="153">
        <v>0</v>
      </c>
      <c r="R213" s="153" t="s">
        <v>121</v>
      </c>
      <c r="S213" s="154" t="s">
        <v>128</v>
      </c>
      <c r="T213" s="155" t="s">
        <v>208</v>
      </c>
      <c r="U213" s="156">
        <v>2</v>
      </c>
      <c r="V213" s="157">
        <v>738.82</v>
      </c>
      <c r="W213" s="157">
        <v>938.3</v>
      </c>
      <c r="X213" s="157">
        <f t="shared" si="7"/>
        <v>1876.6</v>
      </c>
      <c r="Y213" s="152"/>
      <c r="Z213" s="152"/>
    </row>
    <row r="214" spans="1:26" s="182" customFormat="1" ht="14.4" customHeight="1" x14ac:dyDescent="0.3">
      <c r="A214" s="183"/>
      <c r="B214" s="184" t="s">
        <v>427</v>
      </c>
      <c r="C214" s="508" t="s">
        <v>428</v>
      </c>
      <c r="D214" s="509"/>
      <c r="E214" s="509"/>
      <c r="F214" s="509"/>
      <c r="G214" s="509"/>
      <c r="H214" s="509"/>
      <c r="I214" s="509"/>
      <c r="J214" s="510"/>
      <c r="K214" s="173"/>
      <c r="L214" s="174"/>
      <c r="M214" s="175"/>
      <c r="N214" s="176"/>
      <c r="O214" s="174">
        <f>SUM(O215:O219)</f>
        <v>0</v>
      </c>
      <c r="P214" s="177"/>
      <c r="Q214" s="316" t="str">
        <f>B214</f>
        <v>16.0</v>
      </c>
      <c r="R214" s="317"/>
      <c r="S214" s="178" t="str">
        <f>C214</f>
        <v>SISTEMA DE PROTEÇÃO CONTRA INCENDIO</v>
      </c>
      <c r="T214" s="179"/>
      <c r="U214" s="180"/>
      <c r="V214" s="179"/>
      <c r="W214" s="179"/>
      <c r="X214" s="179"/>
      <c r="Y214" s="177"/>
      <c r="Z214" s="177"/>
    </row>
    <row r="215" spans="1:26" s="158" customFormat="1" ht="31.2" customHeight="1" x14ac:dyDescent="0.3">
      <c r="A215" s="147"/>
      <c r="B215" s="148">
        <v>101909</v>
      </c>
      <c r="C215" s="505" t="s">
        <v>430</v>
      </c>
      <c r="D215" s="506"/>
      <c r="E215" s="506"/>
      <c r="F215" s="506"/>
      <c r="G215" s="506"/>
      <c r="H215" s="506"/>
      <c r="I215" s="506"/>
      <c r="J215" s="507"/>
      <c r="K215" s="149" t="s">
        <v>24</v>
      </c>
      <c r="L215" s="233">
        <v>0</v>
      </c>
      <c r="M215" s="150">
        <v>2</v>
      </c>
      <c r="N215" s="234">
        <v>0</v>
      </c>
      <c r="O215" s="151">
        <f t="shared" si="0"/>
        <v>0</v>
      </c>
      <c r="P215" s="152"/>
      <c r="Q215" s="153">
        <v>72553</v>
      </c>
      <c r="R215" s="153" t="s">
        <v>203</v>
      </c>
      <c r="S215" s="154" t="s">
        <v>129</v>
      </c>
      <c r="T215" s="155" t="s">
        <v>208</v>
      </c>
      <c r="U215" s="156">
        <v>2</v>
      </c>
      <c r="V215" s="157">
        <v>107.96</v>
      </c>
      <c r="W215" s="157">
        <v>137.11000000000001</v>
      </c>
      <c r="X215" s="157">
        <f t="shared" si="7"/>
        <v>274.22000000000003</v>
      </c>
      <c r="Y215" s="152"/>
      <c r="Z215" s="152"/>
    </row>
    <row r="216" spans="1:26" s="158" customFormat="1" ht="29.4" customHeight="1" x14ac:dyDescent="0.3">
      <c r="A216" s="147"/>
      <c r="B216" s="148">
        <v>97599</v>
      </c>
      <c r="C216" s="505" t="s">
        <v>429</v>
      </c>
      <c r="D216" s="506"/>
      <c r="E216" s="506"/>
      <c r="F216" s="506"/>
      <c r="G216" s="506"/>
      <c r="H216" s="506"/>
      <c r="I216" s="506"/>
      <c r="J216" s="507"/>
      <c r="K216" s="149" t="s">
        <v>24</v>
      </c>
      <c r="L216" s="233">
        <v>0</v>
      </c>
      <c r="M216" s="150">
        <v>2</v>
      </c>
      <c r="N216" s="234">
        <v>0</v>
      </c>
      <c r="O216" s="151">
        <f t="shared" si="0"/>
        <v>0</v>
      </c>
      <c r="P216" s="152"/>
      <c r="Q216" s="153" t="s">
        <v>431</v>
      </c>
      <c r="R216" s="153" t="s">
        <v>222</v>
      </c>
      <c r="S216" s="154" t="s">
        <v>130</v>
      </c>
      <c r="T216" s="155" t="s">
        <v>208</v>
      </c>
      <c r="U216" s="156">
        <v>2</v>
      </c>
      <c r="V216" s="157">
        <v>185.47</v>
      </c>
      <c r="W216" s="157">
        <v>235.55</v>
      </c>
      <c r="X216" s="157">
        <f t="shared" si="7"/>
        <v>471.1</v>
      </c>
      <c r="Y216" s="152"/>
      <c r="Z216" s="152"/>
    </row>
    <row r="217" spans="1:26" s="158" customFormat="1" ht="14.4" customHeight="1" x14ac:dyDescent="0.3">
      <c r="A217" s="147"/>
      <c r="B217" s="148">
        <v>102520</v>
      </c>
      <c r="C217" s="505" t="s">
        <v>432</v>
      </c>
      <c r="D217" s="506"/>
      <c r="E217" s="506"/>
      <c r="F217" s="506"/>
      <c r="G217" s="506"/>
      <c r="H217" s="506"/>
      <c r="I217" s="506"/>
      <c r="J217" s="507"/>
      <c r="K217" s="149" t="s">
        <v>197</v>
      </c>
      <c r="L217" s="233">
        <v>0</v>
      </c>
      <c r="M217" s="150">
        <v>2</v>
      </c>
      <c r="N217" s="234">
        <v>0</v>
      </c>
      <c r="O217" s="151">
        <f t="shared" si="0"/>
        <v>0</v>
      </c>
      <c r="P217" s="152"/>
      <c r="Q217" s="153">
        <v>72947</v>
      </c>
      <c r="R217" s="153" t="s">
        <v>203</v>
      </c>
      <c r="S217" s="154" t="s">
        <v>131</v>
      </c>
      <c r="T217" s="155" t="s">
        <v>197</v>
      </c>
      <c r="U217" s="156">
        <v>2</v>
      </c>
      <c r="V217" s="157">
        <v>18.2</v>
      </c>
      <c r="W217" s="157">
        <v>23.11</v>
      </c>
      <c r="X217" s="157">
        <f t="shared" si="7"/>
        <v>46.22</v>
      </c>
      <c r="Y217" s="152"/>
      <c r="Z217" s="152"/>
    </row>
    <row r="218" spans="1:26" s="205" customFormat="1" ht="14.4" hidden="1" customHeight="1" x14ac:dyDescent="0.3">
      <c r="A218" s="192"/>
      <c r="B218" s="193" t="s">
        <v>412</v>
      </c>
      <c r="C218" s="511" t="s">
        <v>132</v>
      </c>
      <c r="D218" s="512"/>
      <c r="E218" s="512"/>
      <c r="F218" s="512"/>
      <c r="G218" s="512"/>
      <c r="H218" s="512"/>
      <c r="I218" s="512"/>
      <c r="J218" s="513"/>
      <c r="K218" s="194" t="s">
        <v>24</v>
      </c>
      <c r="L218" s="195">
        <v>0</v>
      </c>
      <c r="M218" s="196">
        <v>2</v>
      </c>
      <c r="N218" s="197">
        <v>0.27</v>
      </c>
      <c r="O218" s="198">
        <f t="shared" si="0"/>
        <v>0</v>
      </c>
      <c r="P218" s="199"/>
      <c r="Q218" s="200">
        <v>0</v>
      </c>
      <c r="R218" s="200" t="s">
        <v>121</v>
      </c>
      <c r="S218" s="201" t="s">
        <v>132</v>
      </c>
      <c r="T218" s="202" t="s">
        <v>208</v>
      </c>
      <c r="U218" s="203">
        <v>2</v>
      </c>
      <c r="V218" s="204">
        <v>18.73</v>
      </c>
      <c r="W218" s="204">
        <v>23.79</v>
      </c>
      <c r="X218" s="204">
        <f t="shared" si="7"/>
        <v>47.58</v>
      </c>
      <c r="Y218" s="199"/>
      <c r="Z218" s="199"/>
    </row>
    <row r="219" spans="1:26" s="205" customFormat="1" ht="14.4" hidden="1" customHeight="1" x14ac:dyDescent="0.3">
      <c r="A219" s="192"/>
      <c r="B219" s="193" t="s">
        <v>412</v>
      </c>
      <c r="C219" s="511" t="s">
        <v>133</v>
      </c>
      <c r="D219" s="512"/>
      <c r="E219" s="512"/>
      <c r="F219" s="512"/>
      <c r="G219" s="512"/>
      <c r="H219" s="512"/>
      <c r="I219" s="512"/>
      <c r="J219" s="513"/>
      <c r="K219" s="194" t="s">
        <v>24</v>
      </c>
      <c r="L219" s="195">
        <v>0</v>
      </c>
      <c r="M219" s="196">
        <v>2</v>
      </c>
      <c r="N219" s="197">
        <v>0.27</v>
      </c>
      <c r="O219" s="198">
        <f t="shared" si="0"/>
        <v>0</v>
      </c>
      <c r="P219" s="199"/>
      <c r="Q219" s="200">
        <v>0</v>
      </c>
      <c r="R219" s="200" t="s">
        <v>121</v>
      </c>
      <c r="S219" s="201" t="s">
        <v>133</v>
      </c>
      <c r="T219" s="202" t="s">
        <v>208</v>
      </c>
      <c r="U219" s="203">
        <v>2</v>
      </c>
      <c r="V219" s="204">
        <v>134.75</v>
      </c>
      <c r="W219" s="204">
        <v>171.13</v>
      </c>
      <c r="X219" s="204">
        <f t="shared" si="7"/>
        <v>342.26</v>
      </c>
      <c r="Y219" s="199"/>
      <c r="Z219" s="199"/>
    </row>
    <row r="220" spans="1:26" s="182" customFormat="1" ht="14.4" customHeight="1" x14ac:dyDescent="0.3">
      <c r="A220" s="183"/>
      <c r="B220" s="184" t="s">
        <v>433</v>
      </c>
      <c r="C220" s="508" t="s">
        <v>434</v>
      </c>
      <c r="D220" s="509"/>
      <c r="E220" s="509"/>
      <c r="F220" s="509"/>
      <c r="G220" s="509"/>
      <c r="H220" s="509"/>
      <c r="I220" s="509"/>
      <c r="J220" s="510"/>
      <c r="K220" s="173"/>
      <c r="L220" s="174"/>
      <c r="M220" s="175"/>
      <c r="N220" s="176"/>
      <c r="O220" s="174">
        <f>SUM(O222:O262)</f>
        <v>0</v>
      </c>
      <c r="P220" s="177"/>
      <c r="Q220" s="316" t="str">
        <f>B220</f>
        <v>17.0</v>
      </c>
      <c r="R220" s="317"/>
      <c r="S220" s="178" t="str">
        <f>C220</f>
        <v>INSTALAÇÕES ELETRICAS E TELEFONICAS 220V</v>
      </c>
      <c r="T220" s="179"/>
      <c r="U220" s="180"/>
      <c r="V220" s="179"/>
      <c r="W220" s="179"/>
      <c r="X220" s="179"/>
      <c r="Y220" s="177"/>
      <c r="Z220" s="177"/>
    </row>
    <row r="221" spans="1:26" ht="14.4" x14ac:dyDescent="0.3">
      <c r="A221" s="27"/>
      <c r="B221" s="139"/>
      <c r="C221" s="514" t="s">
        <v>134</v>
      </c>
      <c r="D221" s="515"/>
      <c r="E221" s="515"/>
      <c r="F221" s="515"/>
      <c r="G221" s="515"/>
      <c r="H221" s="515"/>
      <c r="I221" s="515"/>
      <c r="J221" s="516"/>
      <c r="K221" s="23"/>
      <c r="L221" s="24"/>
      <c r="M221" s="25"/>
      <c r="N221" s="26"/>
      <c r="O221" s="24"/>
      <c r="P221" s="8"/>
      <c r="Q221" s="326">
        <f>B221</f>
        <v>0</v>
      </c>
      <c r="R221" s="327"/>
      <c r="S221" s="114" t="str">
        <f>C221</f>
        <v>QUADRO DE DISTRIBUIÇÃO</v>
      </c>
      <c r="T221" s="115"/>
      <c r="U221" s="164"/>
      <c r="V221" s="115"/>
      <c r="W221" s="115"/>
      <c r="X221" s="115"/>
      <c r="Y221" s="8"/>
      <c r="Z221" s="8"/>
    </row>
    <row r="222" spans="1:26" s="158" customFormat="1" ht="42" customHeight="1" x14ac:dyDescent="0.3">
      <c r="A222" s="147"/>
      <c r="B222" s="148">
        <v>101875</v>
      </c>
      <c r="C222" s="505" t="s">
        <v>435</v>
      </c>
      <c r="D222" s="506"/>
      <c r="E222" s="506"/>
      <c r="F222" s="506"/>
      <c r="G222" s="506"/>
      <c r="H222" s="506"/>
      <c r="I222" s="506"/>
      <c r="J222" s="507"/>
      <c r="K222" s="149" t="s">
        <v>24</v>
      </c>
      <c r="L222" s="233">
        <v>0</v>
      </c>
      <c r="M222" s="150">
        <v>2</v>
      </c>
      <c r="N222" s="234">
        <v>0</v>
      </c>
      <c r="O222" s="151">
        <f t="shared" si="0"/>
        <v>0</v>
      </c>
      <c r="P222" s="152"/>
      <c r="Q222" s="153">
        <v>83463</v>
      </c>
      <c r="R222" s="153" t="s">
        <v>203</v>
      </c>
      <c r="S222" s="154" t="s">
        <v>436</v>
      </c>
      <c r="T222" s="155" t="s">
        <v>208</v>
      </c>
      <c r="U222" s="156">
        <v>2</v>
      </c>
      <c r="V222" s="157">
        <v>199.69</v>
      </c>
      <c r="W222" s="157">
        <v>253.61</v>
      </c>
      <c r="X222" s="157">
        <f t="shared" si="7"/>
        <v>507.22</v>
      </c>
      <c r="Y222" s="152"/>
      <c r="Z222" s="152"/>
    </row>
    <row r="223" spans="1:26" s="158" customFormat="1" ht="30" customHeight="1" x14ac:dyDescent="0.3">
      <c r="A223" s="147"/>
      <c r="B223" s="148">
        <v>101890</v>
      </c>
      <c r="C223" s="505" t="s">
        <v>437</v>
      </c>
      <c r="D223" s="506"/>
      <c r="E223" s="506"/>
      <c r="F223" s="506"/>
      <c r="G223" s="506"/>
      <c r="H223" s="506"/>
      <c r="I223" s="506"/>
      <c r="J223" s="507"/>
      <c r="K223" s="149" t="s">
        <v>24</v>
      </c>
      <c r="L223" s="233">
        <v>0</v>
      </c>
      <c r="M223" s="150">
        <v>7</v>
      </c>
      <c r="N223" s="234">
        <v>0</v>
      </c>
      <c r="O223" s="151">
        <f t="shared" si="0"/>
        <v>0</v>
      </c>
      <c r="P223" s="152"/>
      <c r="Q223" s="153" t="s">
        <v>438</v>
      </c>
      <c r="R223" s="153" t="s">
        <v>203</v>
      </c>
      <c r="S223" s="154" t="s">
        <v>135</v>
      </c>
      <c r="T223" s="155" t="s">
        <v>208</v>
      </c>
      <c r="U223" s="156">
        <v>7</v>
      </c>
      <c r="V223" s="157">
        <v>10.130000000000001</v>
      </c>
      <c r="W223" s="157">
        <v>12.07</v>
      </c>
      <c r="X223" s="157">
        <f t="shared" si="7"/>
        <v>84.490000000000009</v>
      </c>
      <c r="Y223" s="152"/>
      <c r="Z223" s="152"/>
    </row>
    <row r="224" spans="1:26" s="158" customFormat="1" ht="31.2" customHeight="1" x14ac:dyDescent="0.3">
      <c r="A224" s="147"/>
      <c r="B224" s="148">
        <v>101892</v>
      </c>
      <c r="C224" s="505" t="s">
        <v>440</v>
      </c>
      <c r="D224" s="506"/>
      <c r="E224" s="506"/>
      <c r="F224" s="506"/>
      <c r="G224" s="506"/>
      <c r="H224" s="506"/>
      <c r="I224" s="506"/>
      <c r="J224" s="507"/>
      <c r="K224" s="149" t="s">
        <v>24</v>
      </c>
      <c r="L224" s="233">
        <v>0</v>
      </c>
      <c r="M224" s="150">
        <v>5</v>
      </c>
      <c r="N224" s="234">
        <v>0</v>
      </c>
      <c r="O224" s="151">
        <f t="shared" si="0"/>
        <v>0</v>
      </c>
      <c r="P224" s="152"/>
      <c r="Q224" s="153" t="s">
        <v>439</v>
      </c>
      <c r="R224" s="153" t="s">
        <v>203</v>
      </c>
      <c r="S224" s="154" t="s">
        <v>136</v>
      </c>
      <c r="T224" s="155" t="s">
        <v>208</v>
      </c>
      <c r="U224" s="156">
        <v>5</v>
      </c>
      <c r="V224" s="157">
        <v>44.95</v>
      </c>
      <c r="W224" s="157">
        <v>57.09</v>
      </c>
      <c r="X224" s="157">
        <f t="shared" si="7"/>
        <v>285.45000000000005</v>
      </c>
      <c r="Y224" s="152"/>
      <c r="Z224" s="152"/>
    </row>
    <row r="225" spans="1:26" s="158" customFormat="1" ht="29.4" customHeight="1" x14ac:dyDescent="0.3">
      <c r="A225" s="147"/>
      <c r="B225" s="148">
        <v>101892</v>
      </c>
      <c r="C225" s="505" t="s">
        <v>440</v>
      </c>
      <c r="D225" s="506"/>
      <c r="E225" s="506"/>
      <c r="F225" s="506"/>
      <c r="G225" s="506"/>
      <c r="H225" s="506"/>
      <c r="I225" s="506"/>
      <c r="J225" s="507"/>
      <c r="K225" s="149" t="s">
        <v>24</v>
      </c>
      <c r="L225" s="233">
        <v>0</v>
      </c>
      <c r="M225" s="150">
        <v>8</v>
      </c>
      <c r="N225" s="234">
        <v>0</v>
      </c>
      <c r="O225" s="151">
        <f t="shared" si="0"/>
        <v>0</v>
      </c>
      <c r="P225" s="152"/>
      <c r="Q225" s="153" t="s">
        <v>439</v>
      </c>
      <c r="R225" s="153" t="s">
        <v>203</v>
      </c>
      <c r="S225" s="154" t="s">
        <v>137</v>
      </c>
      <c r="T225" s="155" t="s">
        <v>208</v>
      </c>
      <c r="U225" s="156">
        <v>8</v>
      </c>
      <c r="V225" s="157">
        <v>44.95</v>
      </c>
      <c r="W225" s="157">
        <v>57.09</v>
      </c>
      <c r="X225" s="157">
        <f t="shared" si="7"/>
        <v>456.72</v>
      </c>
      <c r="Y225" s="152"/>
      <c r="Z225" s="152"/>
    </row>
    <row r="226" spans="1:26" s="158" customFormat="1" ht="29.4" customHeight="1" x14ac:dyDescent="0.3">
      <c r="A226" s="147"/>
      <c r="B226" s="148">
        <v>101896</v>
      </c>
      <c r="C226" s="505" t="s">
        <v>441</v>
      </c>
      <c r="D226" s="506"/>
      <c r="E226" s="506"/>
      <c r="F226" s="506"/>
      <c r="G226" s="506"/>
      <c r="H226" s="506"/>
      <c r="I226" s="506"/>
      <c r="J226" s="507"/>
      <c r="K226" s="149" t="s">
        <v>24</v>
      </c>
      <c r="L226" s="233">
        <v>0</v>
      </c>
      <c r="M226" s="150">
        <v>2</v>
      </c>
      <c r="N226" s="234">
        <v>0</v>
      </c>
      <c r="O226" s="151">
        <f t="shared" si="0"/>
        <v>0</v>
      </c>
      <c r="P226" s="152"/>
      <c r="Q226" s="153" t="s">
        <v>442</v>
      </c>
      <c r="R226" s="153" t="s">
        <v>203</v>
      </c>
      <c r="S226" s="154" t="s">
        <v>138</v>
      </c>
      <c r="T226" s="155" t="s">
        <v>208</v>
      </c>
      <c r="U226" s="156">
        <v>2</v>
      </c>
      <c r="V226" s="157">
        <v>244.92</v>
      </c>
      <c r="W226" s="157">
        <v>311.05</v>
      </c>
      <c r="X226" s="157">
        <f t="shared" si="7"/>
        <v>622.1</v>
      </c>
      <c r="Y226" s="152"/>
      <c r="Z226" s="152"/>
    </row>
    <row r="227" spans="1:26" ht="28.2" customHeight="1" x14ac:dyDescent="0.3">
      <c r="A227" s="27"/>
      <c r="B227" s="148">
        <v>101896</v>
      </c>
      <c r="C227" s="505" t="s">
        <v>441</v>
      </c>
      <c r="D227" s="506"/>
      <c r="E227" s="506"/>
      <c r="F227" s="506"/>
      <c r="G227" s="506"/>
      <c r="H227" s="506"/>
      <c r="I227" s="506"/>
      <c r="J227" s="507"/>
      <c r="K227" s="149" t="s">
        <v>24</v>
      </c>
      <c r="L227" s="233">
        <v>0</v>
      </c>
      <c r="M227" s="31">
        <v>1</v>
      </c>
      <c r="N227" s="234">
        <v>0</v>
      </c>
      <c r="O227" s="151">
        <f t="shared" si="0"/>
        <v>0</v>
      </c>
      <c r="P227" s="8"/>
      <c r="Q227" s="153" t="s">
        <v>442</v>
      </c>
      <c r="R227" s="153" t="s">
        <v>203</v>
      </c>
      <c r="S227" s="154" t="s">
        <v>139</v>
      </c>
      <c r="T227" s="155" t="s">
        <v>208</v>
      </c>
      <c r="U227" s="156">
        <v>1</v>
      </c>
      <c r="V227" s="157">
        <v>244.92</v>
      </c>
      <c r="W227" s="157">
        <v>311.05</v>
      </c>
      <c r="X227" s="157">
        <f t="shared" si="7"/>
        <v>311.05</v>
      </c>
      <c r="Y227" s="8"/>
      <c r="Z227" s="8"/>
    </row>
    <row r="228" spans="1:26" s="205" customFormat="1" ht="14.4" hidden="1" customHeight="1" x14ac:dyDescent="0.3">
      <c r="A228" s="192"/>
      <c r="B228" s="193" t="s">
        <v>412</v>
      </c>
      <c r="C228" s="511" t="s">
        <v>140</v>
      </c>
      <c r="D228" s="512"/>
      <c r="E228" s="512"/>
      <c r="F228" s="512"/>
      <c r="G228" s="512"/>
      <c r="H228" s="512"/>
      <c r="I228" s="512"/>
      <c r="J228" s="513"/>
      <c r="K228" s="194" t="s">
        <v>24</v>
      </c>
      <c r="L228" s="195">
        <v>0</v>
      </c>
      <c r="M228" s="196">
        <v>1</v>
      </c>
      <c r="N228" s="197">
        <v>0.27</v>
      </c>
      <c r="O228" s="198">
        <f t="shared" si="0"/>
        <v>0</v>
      </c>
      <c r="P228" s="199"/>
      <c r="Q228" s="200">
        <v>0</v>
      </c>
      <c r="R228" s="200" t="s">
        <v>121</v>
      </c>
      <c r="S228" s="201" t="s">
        <v>140</v>
      </c>
      <c r="T228" s="202" t="s">
        <v>208</v>
      </c>
      <c r="U228" s="203">
        <v>1</v>
      </c>
      <c r="V228" s="204">
        <v>140.13999999999999</v>
      </c>
      <c r="W228" s="204">
        <v>177.98</v>
      </c>
      <c r="X228" s="204">
        <f t="shared" si="7"/>
        <v>177.98</v>
      </c>
      <c r="Y228" s="199"/>
      <c r="Z228" s="199"/>
    </row>
    <row r="229" spans="1:26" ht="14.4" customHeight="1" x14ac:dyDescent="0.3">
      <c r="A229" s="27"/>
      <c r="B229" s="139"/>
      <c r="C229" s="514" t="s">
        <v>443</v>
      </c>
      <c r="D229" s="515"/>
      <c r="E229" s="515"/>
      <c r="F229" s="515"/>
      <c r="G229" s="515"/>
      <c r="H229" s="515"/>
      <c r="I229" s="515"/>
      <c r="J229" s="516"/>
      <c r="K229" s="23"/>
      <c r="L229" s="24"/>
      <c r="M229" s="25"/>
      <c r="N229" s="26"/>
      <c r="O229" s="24"/>
      <c r="P229" s="8"/>
      <c r="Q229" s="326">
        <f>B229</f>
        <v>0</v>
      </c>
      <c r="R229" s="327"/>
      <c r="S229" s="114" t="str">
        <f>C229</f>
        <v>ELETRODUTOS E ACESSORIOS</v>
      </c>
      <c r="T229" s="115"/>
      <c r="U229" s="164"/>
      <c r="V229" s="115"/>
      <c r="W229" s="115"/>
      <c r="X229" s="115"/>
      <c r="Y229" s="8"/>
      <c r="Z229" s="8"/>
    </row>
    <row r="230" spans="1:26" s="158" customFormat="1" ht="30" customHeight="1" x14ac:dyDescent="0.3">
      <c r="A230" s="147"/>
      <c r="B230" s="148">
        <v>91834</v>
      </c>
      <c r="C230" s="505" t="s">
        <v>444</v>
      </c>
      <c r="D230" s="506"/>
      <c r="E230" s="506"/>
      <c r="F230" s="506"/>
      <c r="G230" s="506"/>
      <c r="H230" s="506"/>
      <c r="I230" s="506"/>
      <c r="J230" s="507"/>
      <c r="K230" s="149" t="s">
        <v>57</v>
      </c>
      <c r="L230" s="233">
        <v>0</v>
      </c>
      <c r="M230" s="150">
        <v>28</v>
      </c>
      <c r="N230" s="234">
        <v>0</v>
      </c>
      <c r="O230" s="151">
        <f t="shared" si="0"/>
        <v>0</v>
      </c>
      <c r="P230" s="152"/>
      <c r="Q230" s="153">
        <v>72935</v>
      </c>
      <c r="R230" s="153" t="s">
        <v>203</v>
      </c>
      <c r="S230" s="154" t="s">
        <v>141</v>
      </c>
      <c r="T230" s="155" t="s">
        <v>57</v>
      </c>
      <c r="U230" s="156">
        <v>28</v>
      </c>
      <c r="V230" s="157">
        <v>6.88</v>
      </c>
      <c r="W230" s="157">
        <v>8.74</v>
      </c>
      <c r="X230" s="157">
        <f t="shared" si="7"/>
        <v>244.72</v>
      </c>
      <c r="Y230" s="152"/>
      <c r="Z230" s="152"/>
    </row>
    <row r="231" spans="1:26" s="158" customFormat="1" ht="29.4" customHeight="1" x14ac:dyDescent="0.3">
      <c r="A231" s="147"/>
      <c r="B231" s="148">
        <v>91837</v>
      </c>
      <c r="C231" s="505" t="s">
        <v>445</v>
      </c>
      <c r="D231" s="506"/>
      <c r="E231" s="506"/>
      <c r="F231" s="506"/>
      <c r="G231" s="506"/>
      <c r="H231" s="506"/>
      <c r="I231" s="506"/>
      <c r="J231" s="507"/>
      <c r="K231" s="149" t="s">
        <v>57</v>
      </c>
      <c r="L231" s="233">
        <v>0</v>
      </c>
      <c r="M231" s="150">
        <v>18</v>
      </c>
      <c r="N231" s="234">
        <v>0</v>
      </c>
      <c r="O231" s="151">
        <f t="shared" si="0"/>
        <v>0</v>
      </c>
      <c r="P231" s="152"/>
      <c r="Q231" s="153">
        <v>72936</v>
      </c>
      <c r="R231" s="153" t="s">
        <v>203</v>
      </c>
      <c r="S231" s="154" t="s">
        <v>142</v>
      </c>
      <c r="T231" s="155" t="s">
        <v>57</v>
      </c>
      <c r="U231" s="156">
        <v>18</v>
      </c>
      <c r="V231" s="157">
        <v>9.4600000000000009</v>
      </c>
      <c r="W231" s="157">
        <v>12.01</v>
      </c>
      <c r="X231" s="157">
        <f t="shared" si="7"/>
        <v>216.18</v>
      </c>
      <c r="Y231" s="152"/>
      <c r="Z231" s="152"/>
    </row>
    <row r="232" spans="1:26" s="158" customFormat="1" ht="29.4" customHeight="1" x14ac:dyDescent="0.3">
      <c r="A232" s="147"/>
      <c r="B232" s="148">
        <v>93008</v>
      </c>
      <c r="C232" s="505" t="s">
        <v>446</v>
      </c>
      <c r="D232" s="506"/>
      <c r="E232" s="506"/>
      <c r="F232" s="506"/>
      <c r="G232" s="506"/>
      <c r="H232" s="506"/>
      <c r="I232" s="506"/>
      <c r="J232" s="507"/>
      <c r="K232" s="149" t="s">
        <v>57</v>
      </c>
      <c r="L232" s="233">
        <v>0</v>
      </c>
      <c r="M232" s="150">
        <v>18</v>
      </c>
      <c r="N232" s="234">
        <v>0</v>
      </c>
      <c r="O232" s="151">
        <f t="shared" si="0"/>
        <v>0</v>
      </c>
      <c r="P232" s="152"/>
      <c r="Q232" s="153">
        <v>55865</v>
      </c>
      <c r="R232" s="153" t="s">
        <v>203</v>
      </c>
      <c r="S232" s="154" t="s">
        <v>143</v>
      </c>
      <c r="T232" s="155" t="s">
        <v>57</v>
      </c>
      <c r="U232" s="156">
        <v>18</v>
      </c>
      <c r="V232" s="157">
        <v>22.31</v>
      </c>
      <c r="W232" s="157">
        <v>28.33</v>
      </c>
      <c r="X232" s="157">
        <f t="shared" si="7"/>
        <v>509.93999999999994</v>
      </c>
      <c r="Y232" s="152"/>
      <c r="Z232" s="152"/>
    </row>
    <row r="233" spans="1:26" s="158" customFormat="1" ht="31.2" customHeight="1" x14ac:dyDescent="0.3">
      <c r="A233" s="147"/>
      <c r="B233" s="148">
        <v>91863</v>
      </c>
      <c r="C233" s="505" t="s">
        <v>447</v>
      </c>
      <c r="D233" s="506"/>
      <c r="E233" s="506"/>
      <c r="F233" s="506"/>
      <c r="G233" s="506"/>
      <c r="H233" s="506"/>
      <c r="I233" s="506"/>
      <c r="J233" s="507"/>
      <c r="K233" s="149" t="s">
        <v>57</v>
      </c>
      <c r="L233" s="233">
        <v>0</v>
      </c>
      <c r="M233" s="150">
        <v>82</v>
      </c>
      <c r="N233" s="234">
        <v>0</v>
      </c>
      <c r="O233" s="151">
        <f t="shared" si="0"/>
        <v>0</v>
      </c>
      <c r="P233" s="152"/>
      <c r="Q233" s="153">
        <v>72308</v>
      </c>
      <c r="R233" s="153" t="s">
        <v>203</v>
      </c>
      <c r="S233" s="154" t="s">
        <v>144</v>
      </c>
      <c r="T233" s="155" t="s">
        <v>57</v>
      </c>
      <c r="U233" s="156">
        <v>82</v>
      </c>
      <c r="V233" s="157">
        <v>24.93</v>
      </c>
      <c r="W233" s="157">
        <v>31.66</v>
      </c>
      <c r="X233" s="157">
        <f t="shared" si="7"/>
        <v>2596.12</v>
      </c>
      <c r="Y233" s="152"/>
      <c r="Z233" s="152"/>
    </row>
    <row r="234" spans="1:26" s="158" customFormat="1" ht="28.2" customHeight="1" x14ac:dyDescent="0.3">
      <c r="A234" s="147"/>
      <c r="B234" s="148">
        <v>91864</v>
      </c>
      <c r="C234" s="505" t="s">
        <v>448</v>
      </c>
      <c r="D234" s="506"/>
      <c r="E234" s="506"/>
      <c r="F234" s="506"/>
      <c r="G234" s="506"/>
      <c r="H234" s="506"/>
      <c r="I234" s="506"/>
      <c r="J234" s="507"/>
      <c r="K234" s="149" t="s">
        <v>57</v>
      </c>
      <c r="L234" s="233">
        <v>0</v>
      </c>
      <c r="M234" s="150">
        <v>13</v>
      </c>
      <c r="N234" s="234">
        <v>0</v>
      </c>
      <c r="O234" s="151">
        <f t="shared" si="0"/>
        <v>0</v>
      </c>
      <c r="P234" s="152"/>
      <c r="Q234" s="153">
        <v>72309</v>
      </c>
      <c r="R234" s="153" t="s">
        <v>203</v>
      </c>
      <c r="S234" s="154" t="s">
        <v>145</v>
      </c>
      <c r="T234" s="155" t="s">
        <v>57</v>
      </c>
      <c r="U234" s="156">
        <v>13</v>
      </c>
      <c r="V234" s="157">
        <v>26.45</v>
      </c>
      <c r="W234" s="157">
        <v>33.590000000000003</v>
      </c>
      <c r="X234" s="157">
        <f t="shared" si="7"/>
        <v>436.67000000000007</v>
      </c>
      <c r="Y234" s="152"/>
      <c r="Z234" s="152"/>
    </row>
    <row r="235" spans="1:26" s="158" customFormat="1" ht="28.8" customHeight="1" x14ac:dyDescent="0.3">
      <c r="A235" s="147"/>
      <c r="B235" s="148">
        <v>93008</v>
      </c>
      <c r="C235" s="505" t="s">
        <v>446</v>
      </c>
      <c r="D235" s="506"/>
      <c r="E235" s="506"/>
      <c r="F235" s="506"/>
      <c r="G235" s="506"/>
      <c r="H235" s="506"/>
      <c r="I235" s="506"/>
      <c r="J235" s="507"/>
      <c r="K235" s="149" t="s">
        <v>57</v>
      </c>
      <c r="L235" s="233">
        <v>0</v>
      </c>
      <c r="M235" s="150">
        <v>30</v>
      </c>
      <c r="N235" s="234">
        <v>0</v>
      </c>
      <c r="O235" s="151">
        <f t="shared" si="0"/>
        <v>0</v>
      </c>
      <c r="P235" s="152"/>
      <c r="Q235" s="153">
        <v>72310</v>
      </c>
      <c r="R235" s="153" t="s">
        <v>203</v>
      </c>
      <c r="S235" s="154" t="s">
        <v>146</v>
      </c>
      <c r="T235" s="155" t="s">
        <v>57</v>
      </c>
      <c r="U235" s="156">
        <v>30</v>
      </c>
      <c r="V235" s="157">
        <v>45.32</v>
      </c>
      <c r="W235" s="157">
        <v>57.56</v>
      </c>
      <c r="X235" s="157">
        <f t="shared" si="7"/>
        <v>1726.8000000000002</v>
      </c>
      <c r="Y235" s="152"/>
      <c r="Z235" s="152"/>
    </row>
    <row r="236" spans="1:26" s="158" customFormat="1" ht="29.4" customHeight="1" x14ac:dyDescent="0.3">
      <c r="A236" s="147"/>
      <c r="B236" s="148">
        <v>91939</v>
      </c>
      <c r="C236" s="505" t="s">
        <v>449</v>
      </c>
      <c r="D236" s="506"/>
      <c r="E236" s="506"/>
      <c r="F236" s="506"/>
      <c r="G236" s="506"/>
      <c r="H236" s="506"/>
      <c r="I236" s="506"/>
      <c r="J236" s="507"/>
      <c r="K236" s="149" t="s">
        <v>24</v>
      </c>
      <c r="L236" s="233">
        <v>0</v>
      </c>
      <c r="M236" s="150">
        <v>16</v>
      </c>
      <c r="N236" s="234">
        <v>0</v>
      </c>
      <c r="O236" s="151">
        <f t="shared" si="0"/>
        <v>0</v>
      </c>
      <c r="P236" s="152"/>
      <c r="Q236" s="153">
        <v>83387</v>
      </c>
      <c r="R236" s="153" t="s">
        <v>203</v>
      </c>
      <c r="S236" s="154" t="s">
        <v>147</v>
      </c>
      <c r="T236" s="155" t="s">
        <v>208</v>
      </c>
      <c r="U236" s="156">
        <v>16</v>
      </c>
      <c r="V236" s="157">
        <v>6.96</v>
      </c>
      <c r="W236" s="157">
        <v>8.84</v>
      </c>
      <c r="X236" s="157">
        <f t="shared" si="7"/>
        <v>141.44</v>
      </c>
      <c r="Y236" s="152"/>
      <c r="Z236" s="152"/>
    </row>
    <row r="237" spans="1:26" s="158" customFormat="1" ht="28.8" customHeight="1" x14ac:dyDescent="0.3">
      <c r="A237" s="147"/>
      <c r="B237" s="148">
        <v>91942</v>
      </c>
      <c r="C237" s="505" t="s">
        <v>450</v>
      </c>
      <c r="D237" s="506"/>
      <c r="E237" s="506"/>
      <c r="F237" s="506"/>
      <c r="G237" s="506"/>
      <c r="H237" s="506"/>
      <c r="I237" s="506"/>
      <c r="J237" s="507"/>
      <c r="K237" s="149" t="s">
        <v>24</v>
      </c>
      <c r="L237" s="233">
        <v>0</v>
      </c>
      <c r="M237" s="150">
        <v>7</v>
      </c>
      <c r="N237" s="234">
        <v>0</v>
      </c>
      <c r="O237" s="151">
        <f t="shared" si="0"/>
        <v>0</v>
      </c>
      <c r="P237" s="152"/>
      <c r="Q237" s="153">
        <v>83438</v>
      </c>
      <c r="R237" s="153" t="s">
        <v>203</v>
      </c>
      <c r="S237" s="154" t="s">
        <v>451</v>
      </c>
      <c r="T237" s="155" t="s">
        <v>208</v>
      </c>
      <c r="U237" s="156">
        <v>7</v>
      </c>
      <c r="V237" s="157">
        <v>6.68</v>
      </c>
      <c r="W237" s="157">
        <v>8.48</v>
      </c>
      <c r="X237" s="157">
        <f t="shared" si="7"/>
        <v>59.36</v>
      </c>
      <c r="Y237" s="152"/>
      <c r="Z237" s="152"/>
    </row>
    <row r="238" spans="1:26" s="158" customFormat="1" ht="27" customHeight="1" x14ac:dyDescent="0.3">
      <c r="A238" s="147"/>
      <c r="B238" s="148">
        <v>95795</v>
      </c>
      <c r="C238" s="505" t="s">
        <v>452</v>
      </c>
      <c r="D238" s="506"/>
      <c r="E238" s="506"/>
      <c r="F238" s="506"/>
      <c r="G238" s="506"/>
      <c r="H238" s="506"/>
      <c r="I238" s="506"/>
      <c r="J238" s="507"/>
      <c r="K238" s="149" t="s">
        <v>24</v>
      </c>
      <c r="L238" s="233">
        <v>0</v>
      </c>
      <c r="M238" s="150">
        <v>5</v>
      </c>
      <c r="N238" s="234">
        <v>0</v>
      </c>
      <c r="O238" s="151">
        <f t="shared" si="0"/>
        <v>0</v>
      </c>
      <c r="P238" s="152"/>
      <c r="Q238" s="153" t="s">
        <v>453</v>
      </c>
      <c r="R238" s="153" t="s">
        <v>203</v>
      </c>
      <c r="S238" s="154" t="s">
        <v>148</v>
      </c>
      <c r="T238" s="155" t="s">
        <v>208</v>
      </c>
      <c r="U238" s="156">
        <v>5</v>
      </c>
      <c r="V238" s="157">
        <v>12.36</v>
      </c>
      <c r="W238" s="157">
        <v>15.7</v>
      </c>
      <c r="X238" s="157">
        <f t="shared" si="7"/>
        <v>78.5</v>
      </c>
      <c r="Y238" s="152"/>
      <c r="Z238" s="152"/>
    </row>
    <row r="239" spans="1:26" s="158" customFormat="1" ht="28.8" customHeight="1" x14ac:dyDescent="0.3">
      <c r="A239" s="147"/>
      <c r="B239" s="148">
        <v>95808</v>
      </c>
      <c r="C239" s="505" t="s">
        <v>454</v>
      </c>
      <c r="D239" s="506"/>
      <c r="E239" s="506"/>
      <c r="F239" s="506"/>
      <c r="G239" s="506"/>
      <c r="H239" s="506"/>
      <c r="I239" s="506"/>
      <c r="J239" s="507"/>
      <c r="K239" s="149" t="s">
        <v>24</v>
      </c>
      <c r="L239" s="233">
        <v>0</v>
      </c>
      <c r="M239" s="150">
        <v>5</v>
      </c>
      <c r="N239" s="234">
        <v>0</v>
      </c>
      <c r="O239" s="151">
        <f t="shared" si="0"/>
        <v>0</v>
      </c>
      <c r="P239" s="152"/>
      <c r="Q239" s="153" t="s">
        <v>455</v>
      </c>
      <c r="R239" s="153" t="s">
        <v>203</v>
      </c>
      <c r="S239" s="154" t="s">
        <v>149</v>
      </c>
      <c r="T239" s="155" t="s">
        <v>208</v>
      </c>
      <c r="U239" s="156">
        <v>5</v>
      </c>
      <c r="V239" s="157">
        <v>10.99</v>
      </c>
      <c r="W239" s="157">
        <v>13.96</v>
      </c>
      <c r="X239" s="157">
        <f t="shared" si="7"/>
        <v>69.800000000000011</v>
      </c>
      <c r="Y239" s="152"/>
      <c r="Z239" s="152"/>
    </row>
    <row r="240" spans="1:26" s="158" customFormat="1" ht="31.8" customHeight="1" x14ac:dyDescent="0.3">
      <c r="A240" s="147"/>
      <c r="B240" s="148">
        <v>104404</v>
      </c>
      <c r="C240" s="505" t="s">
        <v>456</v>
      </c>
      <c r="D240" s="506"/>
      <c r="E240" s="506"/>
      <c r="F240" s="506"/>
      <c r="G240" s="506"/>
      <c r="H240" s="506"/>
      <c r="I240" s="506"/>
      <c r="J240" s="507"/>
      <c r="K240" s="149" t="s">
        <v>24</v>
      </c>
      <c r="L240" s="233">
        <v>0</v>
      </c>
      <c r="M240" s="150">
        <v>4</v>
      </c>
      <c r="N240" s="234">
        <v>0</v>
      </c>
      <c r="O240" s="151">
        <f t="shared" si="0"/>
        <v>0</v>
      </c>
      <c r="P240" s="152"/>
      <c r="Q240" s="153">
        <v>12026</v>
      </c>
      <c r="R240" s="153" t="s">
        <v>203</v>
      </c>
      <c r="S240" s="154" t="s">
        <v>150</v>
      </c>
      <c r="T240" s="155" t="s">
        <v>208</v>
      </c>
      <c r="U240" s="156">
        <v>4</v>
      </c>
      <c r="V240" s="157">
        <v>15.26</v>
      </c>
      <c r="W240" s="157">
        <v>19.38</v>
      </c>
      <c r="X240" s="157">
        <f t="shared" si="7"/>
        <v>77.52</v>
      </c>
      <c r="Y240" s="152"/>
      <c r="Z240" s="152"/>
    </row>
    <row r="241" spans="1:26" s="158" customFormat="1" ht="27" customHeight="1" x14ac:dyDescent="0.3">
      <c r="A241" s="147"/>
      <c r="B241" s="148">
        <v>95801</v>
      </c>
      <c r="C241" s="505" t="s">
        <v>457</v>
      </c>
      <c r="D241" s="506"/>
      <c r="E241" s="506"/>
      <c r="F241" s="506"/>
      <c r="G241" s="506"/>
      <c r="H241" s="506"/>
      <c r="I241" s="506"/>
      <c r="J241" s="507"/>
      <c r="K241" s="149" t="s">
        <v>24</v>
      </c>
      <c r="L241" s="233">
        <v>0</v>
      </c>
      <c r="M241" s="150">
        <v>1</v>
      </c>
      <c r="N241" s="234">
        <v>0</v>
      </c>
      <c r="O241" s="151">
        <f t="shared" si="0"/>
        <v>0</v>
      </c>
      <c r="P241" s="152"/>
      <c r="Q241" s="153">
        <v>12029</v>
      </c>
      <c r="R241" s="153" t="s">
        <v>203</v>
      </c>
      <c r="S241" s="154" t="s">
        <v>151</v>
      </c>
      <c r="T241" s="155" t="s">
        <v>208</v>
      </c>
      <c r="U241" s="156">
        <v>1</v>
      </c>
      <c r="V241" s="157">
        <v>15.62</v>
      </c>
      <c r="W241" s="157">
        <v>19.84</v>
      </c>
      <c r="X241" s="157">
        <f t="shared" si="7"/>
        <v>19.84</v>
      </c>
      <c r="Y241" s="152"/>
      <c r="Z241" s="152"/>
    </row>
    <row r="242" spans="1:26" s="205" customFormat="1" ht="14.4" hidden="1" customHeight="1" x14ac:dyDescent="0.3">
      <c r="A242" s="192"/>
      <c r="B242" s="193" t="s">
        <v>412</v>
      </c>
      <c r="C242" s="511" t="s">
        <v>152</v>
      </c>
      <c r="D242" s="512"/>
      <c r="E242" s="512"/>
      <c r="F242" s="512"/>
      <c r="G242" s="512"/>
      <c r="H242" s="512"/>
      <c r="I242" s="512"/>
      <c r="J242" s="513"/>
      <c r="K242" s="194" t="s">
        <v>24</v>
      </c>
      <c r="L242" s="195">
        <v>0</v>
      </c>
      <c r="M242" s="196">
        <v>50</v>
      </c>
      <c r="N242" s="197">
        <v>0.27</v>
      </c>
      <c r="O242" s="198">
        <f t="shared" si="0"/>
        <v>0</v>
      </c>
      <c r="P242" s="199"/>
      <c r="Q242" s="200">
        <v>400</v>
      </c>
      <c r="R242" s="200" t="s">
        <v>203</v>
      </c>
      <c r="S242" s="201" t="s">
        <v>152</v>
      </c>
      <c r="T242" s="202" t="s">
        <v>208</v>
      </c>
      <c r="U242" s="203">
        <v>50</v>
      </c>
      <c r="V242" s="204">
        <v>0.52</v>
      </c>
      <c r="W242" s="204">
        <v>0.66</v>
      </c>
      <c r="X242" s="204">
        <f t="shared" si="7"/>
        <v>33</v>
      </c>
      <c r="Y242" s="199"/>
      <c r="Z242" s="199"/>
    </row>
    <row r="243" spans="1:26" s="205" customFormat="1" ht="14.4" hidden="1" customHeight="1" x14ac:dyDescent="0.3">
      <c r="A243" s="192"/>
      <c r="B243" s="193" t="s">
        <v>412</v>
      </c>
      <c r="C243" s="511" t="s">
        <v>153</v>
      </c>
      <c r="D243" s="512"/>
      <c r="E243" s="512"/>
      <c r="F243" s="512"/>
      <c r="G243" s="512"/>
      <c r="H243" s="512"/>
      <c r="I243" s="512"/>
      <c r="J243" s="513"/>
      <c r="K243" s="194" t="s">
        <v>24</v>
      </c>
      <c r="L243" s="195">
        <v>0</v>
      </c>
      <c r="M243" s="196">
        <v>4</v>
      </c>
      <c r="N243" s="197">
        <v>0.27</v>
      </c>
      <c r="O243" s="198">
        <f t="shared" si="0"/>
        <v>0</v>
      </c>
      <c r="P243" s="199"/>
      <c r="Q243" s="200">
        <v>392</v>
      </c>
      <c r="R243" s="200" t="s">
        <v>203</v>
      </c>
      <c r="S243" s="201" t="s">
        <v>153</v>
      </c>
      <c r="T243" s="202" t="s">
        <v>208</v>
      </c>
      <c r="U243" s="203">
        <v>4</v>
      </c>
      <c r="V243" s="204">
        <v>0.38</v>
      </c>
      <c r="W243" s="204">
        <v>0.48</v>
      </c>
      <c r="X243" s="204">
        <f t="shared" si="7"/>
        <v>1.92</v>
      </c>
      <c r="Y243" s="199"/>
      <c r="Z243" s="199"/>
    </row>
    <row r="244" spans="1:26" s="205" customFormat="1" ht="14.4" hidden="1" customHeight="1" x14ac:dyDescent="0.3">
      <c r="A244" s="192"/>
      <c r="B244" s="193" t="s">
        <v>412</v>
      </c>
      <c r="C244" s="511" t="s">
        <v>154</v>
      </c>
      <c r="D244" s="512"/>
      <c r="E244" s="512"/>
      <c r="F244" s="512"/>
      <c r="G244" s="512"/>
      <c r="H244" s="512"/>
      <c r="I244" s="512"/>
      <c r="J244" s="513"/>
      <c r="K244" s="194" t="s">
        <v>24</v>
      </c>
      <c r="L244" s="195">
        <v>0</v>
      </c>
      <c r="M244" s="196">
        <v>4</v>
      </c>
      <c r="N244" s="197">
        <v>0.27</v>
      </c>
      <c r="O244" s="198">
        <f t="shared" si="0"/>
        <v>0</v>
      </c>
      <c r="P244" s="199"/>
      <c r="Q244" s="200">
        <v>394</v>
      </c>
      <c r="R244" s="200" t="s">
        <v>203</v>
      </c>
      <c r="S244" s="201" t="s">
        <v>154</v>
      </c>
      <c r="T244" s="202" t="s">
        <v>208</v>
      </c>
      <c r="U244" s="203">
        <v>4</v>
      </c>
      <c r="V244" s="204">
        <v>0.73</v>
      </c>
      <c r="W244" s="204">
        <v>0.93</v>
      </c>
      <c r="X244" s="204">
        <f t="shared" si="7"/>
        <v>3.72</v>
      </c>
      <c r="Y244" s="199"/>
      <c r="Z244" s="199"/>
    </row>
    <row r="245" spans="1:26" s="205" customFormat="1" ht="14.4" hidden="1" customHeight="1" x14ac:dyDescent="0.3">
      <c r="A245" s="192"/>
      <c r="B245" s="193" t="s">
        <v>412</v>
      </c>
      <c r="C245" s="511" t="s">
        <v>155</v>
      </c>
      <c r="D245" s="512"/>
      <c r="E245" s="512"/>
      <c r="F245" s="512"/>
      <c r="G245" s="512"/>
      <c r="H245" s="512"/>
      <c r="I245" s="512"/>
      <c r="J245" s="513"/>
      <c r="K245" s="194" t="s">
        <v>24</v>
      </c>
      <c r="L245" s="195">
        <v>0</v>
      </c>
      <c r="M245" s="196">
        <v>15</v>
      </c>
      <c r="N245" s="197">
        <v>0.27</v>
      </c>
      <c r="O245" s="198">
        <f t="shared" si="0"/>
        <v>0</v>
      </c>
      <c r="P245" s="199"/>
      <c r="Q245" s="200">
        <v>72618</v>
      </c>
      <c r="R245" s="200" t="s">
        <v>203</v>
      </c>
      <c r="S245" s="201" t="s">
        <v>155</v>
      </c>
      <c r="T245" s="202" t="s">
        <v>208</v>
      </c>
      <c r="U245" s="203">
        <v>15</v>
      </c>
      <c r="V245" s="204">
        <v>13.27</v>
      </c>
      <c r="W245" s="204">
        <v>16.850000000000001</v>
      </c>
      <c r="X245" s="204">
        <f t="shared" si="7"/>
        <v>252.75000000000003</v>
      </c>
      <c r="Y245" s="199"/>
      <c r="Z245" s="199"/>
    </row>
    <row r="246" spans="1:26" s="205" customFormat="1" ht="14.4" hidden="1" x14ac:dyDescent="0.3">
      <c r="A246" s="192"/>
      <c r="B246" s="193" t="s">
        <v>412</v>
      </c>
      <c r="C246" s="511" t="s">
        <v>458</v>
      </c>
      <c r="D246" s="512"/>
      <c r="E246" s="512"/>
      <c r="F246" s="512"/>
      <c r="G246" s="512"/>
      <c r="H246" s="512"/>
      <c r="I246" s="512"/>
      <c r="J246" s="513"/>
      <c r="K246" s="194" t="s">
        <v>24</v>
      </c>
      <c r="L246" s="195">
        <v>0</v>
      </c>
      <c r="M246" s="196">
        <v>2</v>
      </c>
      <c r="N246" s="197">
        <v>0.27</v>
      </c>
      <c r="O246" s="198">
        <f t="shared" si="0"/>
        <v>0</v>
      </c>
      <c r="P246" s="199"/>
      <c r="Q246" s="200">
        <v>72613</v>
      </c>
      <c r="R246" s="200" t="s">
        <v>203</v>
      </c>
      <c r="S246" s="201" t="s">
        <v>458</v>
      </c>
      <c r="T246" s="202" t="s">
        <v>208</v>
      </c>
      <c r="U246" s="203">
        <v>2</v>
      </c>
      <c r="V246" s="204">
        <v>16.2</v>
      </c>
      <c r="W246" s="204">
        <v>20.57</v>
      </c>
      <c r="X246" s="204">
        <f t="shared" si="7"/>
        <v>41.14</v>
      </c>
      <c r="Y246" s="199"/>
      <c r="Z246" s="199"/>
    </row>
    <row r="247" spans="1:26" s="205" customFormat="1" ht="14.4" hidden="1" customHeight="1" x14ac:dyDescent="0.3">
      <c r="A247" s="192"/>
      <c r="B247" s="193" t="s">
        <v>412</v>
      </c>
      <c r="C247" s="511" t="s">
        <v>156</v>
      </c>
      <c r="D247" s="512"/>
      <c r="E247" s="512"/>
      <c r="F247" s="512"/>
      <c r="G247" s="512"/>
      <c r="H247" s="512"/>
      <c r="I247" s="512"/>
      <c r="J247" s="513"/>
      <c r="K247" s="194" t="s">
        <v>24</v>
      </c>
      <c r="L247" s="195">
        <v>0</v>
      </c>
      <c r="M247" s="196">
        <v>1</v>
      </c>
      <c r="N247" s="197">
        <v>0.27</v>
      </c>
      <c r="O247" s="198">
        <f t="shared" si="0"/>
        <v>0</v>
      </c>
      <c r="P247" s="199"/>
      <c r="Q247" s="200">
        <v>72611</v>
      </c>
      <c r="R247" s="200" t="s">
        <v>203</v>
      </c>
      <c r="S247" s="201" t="s">
        <v>156</v>
      </c>
      <c r="T247" s="202" t="s">
        <v>208</v>
      </c>
      <c r="U247" s="203">
        <v>1</v>
      </c>
      <c r="V247" s="204">
        <v>23.91</v>
      </c>
      <c r="W247" s="204">
        <v>30.37</v>
      </c>
      <c r="X247" s="204">
        <f t="shared" si="7"/>
        <v>30.37</v>
      </c>
      <c r="Y247" s="199"/>
      <c r="Z247" s="199"/>
    </row>
    <row r="248" spans="1:26" s="205" customFormat="1" ht="14.4" hidden="1" customHeight="1" x14ac:dyDescent="0.3">
      <c r="A248" s="192"/>
      <c r="B248" s="193" t="s">
        <v>412</v>
      </c>
      <c r="C248" s="511" t="s">
        <v>157</v>
      </c>
      <c r="D248" s="512"/>
      <c r="E248" s="512"/>
      <c r="F248" s="512"/>
      <c r="G248" s="512"/>
      <c r="H248" s="512"/>
      <c r="I248" s="512"/>
      <c r="J248" s="513"/>
      <c r="K248" s="194" t="s">
        <v>24</v>
      </c>
      <c r="L248" s="195">
        <v>0</v>
      </c>
      <c r="M248" s="196">
        <v>15</v>
      </c>
      <c r="N248" s="197">
        <v>0.27</v>
      </c>
      <c r="O248" s="198">
        <f t="shared" si="0"/>
        <v>0</v>
      </c>
      <c r="P248" s="199"/>
      <c r="Q248" s="200">
        <v>73542</v>
      </c>
      <c r="R248" s="200" t="s">
        <v>203</v>
      </c>
      <c r="S248" s="201" t="s">
        <v>157</v>
      </c>
      <c r="T248" s="202" t="s">
        <v>208</v>
      </c>
      <c r="U248" s="203">
        <v>15</v>
      </c>
      <c r="V248" s="204">
        <v>0.88</v>
      </c>
      <c r="W248" s="204">
        <v>1.1200000000000001</v>
      </c>
      <c r="X248" s="204">
        <f t="shared" si="7"/>
        <v>16.8</v>
      </c>
      <c r="Y248" s="199"/>
      <c r="Z248" s="199"/>
    </row>
    <row r="249" spans="1:26" s="205" customFormat="1" ht="14.4" hidden="1" customHeight="1" x14ac:dyDescent="0.3">
      <c r="A249" s="192"/>
      <c r="B249" s="193" t="s">
        <v>412</v>
      </c>
      <c r="C249" s="511" t="s">
        <v>159</v>
      </c>
      <c r="D249" s="512"/>
      <c r="E249" s="512"/>
      <c r="F249" s="512"/>
      <c r="G249" s="512"/>
      <c r="H249" s="512"/>
      <c r="I249" s="512"/>
      <c r="J249" s="513"/>
      <c r="K249" s="194" t="s">
        <v>24</v>
      </c>
      <c r="L249" s="195">
        <v>0</v>
      </c>
      <c r="M249" s="196">
        <v>2</v>
      </c>
      <c r="N249" s="197">
        <v>0.27</v>
      </c>
      <c r="O249" s="198">
        <f t="shared" si="0"/>
        <v>0</v>
      </c>
      <c r="P249" s="199"/>
      <c r="Q249" s="200">
        <v>84158</v>
      </c>
      <c r="R249" s="200" t="s">
        <v>203</v>
      </c>
      <c r="S249" s="201" t="s">
        <v>159</v>
      </c>
      <c r="T249" s="202" t="s">
        <v>208</v>
      </c>
      <c r="U249" s="203">
        <v>2</v>
      </c>
      <c r="V249" s="204">
        <v>1.1599999999999999</v>
      </c>
      <c r="W249" s="204">
        <v>1.47</v>
      </c>
      <c r="X249" s="204">
        <f t="shared" si="7"/>
        <v>2.94</v>
      </c>
      <c r="Y249" s="199"/>
      <c r="Z249" s="199"/>
    </row>
    <row r="250" spans="1:26" s="205" customFormat="1" ht="14.4" hidden="1" customHeight="1" x14ac:dyDescent="0.3">
      <c r="A250" s="192"/>
      <c r="B250" s="193" t="s">
        <v>412</v>
      </c>
      <c r="C250" s="511" t="s">
        <v>160</v>
      </c>
      <c r="D250" s="512"/>
      <c r="E250" s="512"/>
      <c r="F250" s="512"/>
      <c r="G250" s="512"/>
      <c r="H250" s="512"/>
      <c r="I250" s="512"/>
      <c r="J250" s="513"/>
      <c r="K250" s="194" t="s">
        <v>24</v>
      </c>
      <c r="L250" s="195">
        <v>0</v>
      </c>
      <c r="M250" s="196">
        <v>1</v>
      </c>
      <c r="N250" s="197">
        <v>0.27</v>
      </c>
      <c r="O250" s="198">
        <f t="shared" si="0"/>
        <v>0</v>
      </c>
      <c r="P250" s="199"/>
      <c r="Q250" s="200">
        <v>84159</v>
      </c>
      <c r="R250" s="200" t="s">
        <v>203</v>
      </c>
      <c r="S250" s="201" t="s">
        <v>160</v>
      </c>
      <c r="T250" s="202" t="s">
        <v>208</v>
      </c>
      <c r="U250" s="203">
        <v>1</v>
      </c>
      <c r="V250" s="204">
        <v>2.2599999999999998</v>
      </c>
      <c r="W250" s="204">
        <v>2.87</v>
      </c>
      <c r="X250" s="204">
        <f t="shared" si="7"/>
        <v>2.87</v>
      </c>
      <c r="Y250" s="199"/>
      <c r="Z250" s="199"/>
    </row>
    <row r="251" spans="1:26" ht="14.4" customHeight="1" x14ac:dyDescent="0.3">
      <c r="A251" s="27"/>
      <c r="B251" s="139"/>
      <c r="C251" s="514" t="s">
        <v>459</v>
      </c>
      <c r="D251" s="515"/>
      <c r="E251" s="515"/>
      <c r="F251" s="515"/>
      <c r="G251" s="515"/>
      <c r="H251" s="515"/>
      <c r="I251" s="515"/>
      <c r="J251" s="516"/>
      <c r="K251" s="23"/>
      <c r="L251" s="24"/>
      <c r="M251" s="25"/>
      <c r="N251" s="26"/>
      <c r="O251" s="24"/>
      <c r="P251" s="8"/>
      <c r="Q251" s="326">
        <f>B251</f>
        <v>0</v>
      </c>
      <c r="R251" s="327"/>
      <c r="S251" s="114" t="str">
        <f>C251</f>
        <v>CABOS E FIOS [CONDUTORES]</v>
      </c>
      <c r="T251" s="115"/>
      <c r="U251" s="164"/>
      <c r="V251" s="115"/>
      <c r="W251" s="115"/>
      <c r="X251" s="115"/>
      <c r="Y251" s="8"/>
      <c r="Z251" s="8"/>
    </row>
    <row r="252" spans="1:26" s="158" customFormat="1" ht="31.8" customHeight="1" x14ac:dyDescent="0.3">
      <c r="A252" s="147"/>
      <c r="B252" s="148">
        <v>91927</v>
      </c>
      <c r="C252" s="505" t="s">
        <v>460</v>
      </c>
      <c r="D252" s="506"/>
      <c r="E252" s="506"/>
      <c r="F252" s="506"/>
      <c r="G252" s="506"/>
      <c r="H252" s="506"/>
      <c r="I252" s="506"/>
      <c r="J252" s="507"/>
      <c r="K252" s="149" t="s">
        <v>57</v>
      </c>
      <c r="L252" s="233">
        <v>0</v>
      </c>
      <c r="M252" s="150">
        <v>190</v>
      </c>
      <c r="N252" s="234">
        <v>0</v>
      </c>
      <c r="O252" s="151">
        <f t="shared" si="0"/>
        <v>0</v>
      </c>
      <c r="P252" s="152"/>
      <c r="Q252" s="153" t="s">
        <v>461</v>
      </c>
      <c r="R252" s="153" t="s">
        <v>203</v>
      </c>
      <c r="S252" s="154" t="s">
        <v>462</v>
      </c>
      <c r="T252" s="155" t="s">
        <v>57</v>
      </c>
      <c r="U252" s="156">
        <v>190</v>
      </c>
      <c r="V252" s="157">
        <v>2.84</v>
      </c>
      <c r="W252" s="157">
        <v>3.61</v>
      </c>
      <c r="X252" s="157">
        <f t="shared" ref="X252:X278" si="8">U252*W252</f>
        <v>685.9</v>
      </c>
      <c r="Y252" s="152"/>
      <c r="Z252" s="152"/>
    </row>
    <row r="253" spans="1:26" s="158" customFormat="1" ht="29.4" customHeight="1" x14ac:dyDescent="0.3">
      <c r="A253" s="147"/>
      <c r="B253" s="148">
        <v>91929</v>
      </c>
      <c r="C253" s="505" t="s">
        <v>463</v>
      </c>
      <c r="D253" s="506"/>
      <c r="E253" s="506"/>
      <c r="F253" s="506"/>
      <c r="G253" s="506"/>
      <c r="H253" s="506"/>
      <c r="I253" s="506"/>
      <c r="J253" s="507"/>
      <c r="K253" s="149" t="s">
        <v>57</v>
      </c>
      <c r="L253" s="233">
        <v>0</v>
      </c>
      <c r="M253" s="150">
        <v>820</v>
      </c>
      <c r="N253" s="234">
        <v>0</v>
      </c>
      <c r="O253" s="151">
        <f t="shared" si="0"/>
        <v>0</v>
      </c>
      <c r="P253" s="152"/>
      <c r="Q253" s="153" t="s">
        <v>464</v>
      </c>
      <c r="R253" s="153" t="s">
        <v>203</v>
      </c>
      <c r="S253" s="154" t="s">
        <v>465</v>
      </c>
      <c r="T253" s="155" t="s">
        <v>57</v>
      </c>
      <c r="U253" s="156">
        <v>820</v>
      </c>
      <c r="V253" s="157">
        <v>4.05</v>
      </c>
      <c r="W253" s="157">
        <v>5.14</v>
      </c>
      <c r="X253" s="157">
        <f t="shared" si="8"/>
        <v>4214.8</v>
      </c>
      <c r="Y253" s="152"/>
      <c r="Z253" s="152"/>
    </row>
    <row r="254" spans="1:26" s="158" customFormat="1" ht="28.2" customHeight="1" x14ac:dyDescent="0.3">
      <c r="A254" s="147"/>
      <c r="B254" s="148">
        <v>91935</v>
      </c>
      <c r="C254" s="505" t="s">
        <v>466</v>
      </c>
      <c r="D254" s="506"/>
      <c r="E254" s="506"/>
      <c r="F254" s="506"/>
      <c r="G254" s="506"/>
      <c r="H254" s="506"/>
      <c r="I254" s="506"/>
      <c r="J254" s="507"/>
      <c r="K254" s="149" t="s">
        <v>57</v>
      </c>
      <c r="L254" s="233">
        <v>0</v>
      </c>
      <c r="M254" s="150">
        <v>14</v>
      </c>
      <c r="N254" s="234">
        <v>0</v>
      </c>
      <c r="O254" s="151">
        <f t="shared" si="0"/>
        <v>0</v>
      </c>
      <c r="P254" s="152"/>
      <c r="Q254" s="153" t="s">
        <v>467</v>
      </c>
      <c r="R254" s="153" t="s">
        <v>203</v>
      </c>
      <c r="S254" s="154" t="s">
        <v>468</v>
      </c>
      <c r="T254" s="155" t="s">
        <v>57</v>
      </c>
      <c r="U254" s="156">
        <v>14</v>
      </c>
      <c r="V254" s="157">
        <v>9.15</v>
      </c>
      <c r="W254" s="157">
        <v>11.62</v>
      </c>
      <c r="X254" s="157">
        <f t="shared" si="8"/>
        <v>162.67999999999998</v>
      </c>
      <c r="Y254" s="152"/>
      <c r="Z254" s="152"/>
    </row>
    <row r="255" spans="1:26" s="158" customFormat="1" ht="28.2" customHeight="1" x14ac:dyDescent="0.3">
      <c r="A255" s="147"/>
      <c r="B255" s="148">
        <v>92986</v>
      </c>
      <c r="C255" s="505" t="s">
        <v>469</v>
      </c>
      <c r="D255" s="506"/>
      <c r="E255" s="506"/>
      <c r="F255" s="506"/>
      <c r="G255" s="506"/>
      <c r="H255" s="506"/>
      <c r="I255" s="506"/>
      <c r="J255" s="507"/>
      <c r="K255" s="149" t="s">
        <v>57</v>
      </c>
      <c r="L255" s="233">
        <v>0</v>
      </c>
      <c r="M255" s="150">
        <v>41</v>
      </c>
      <c r="N255" s="234">
        <v>0</v>
      </c>
      <c r="O255" s="151">
        <f t="shared" si="0"/>
        <v>0</v>
      </c>
      <c r="P255" s="152"/>
      <c r="Q255" s="153" t="s">
        <v>470</v>
      </c>
      <c r="R255" s="153" t="s">
        <v>203</v>
      </c>
      <c r="S255" s="154" t="s">
        <v>471</v>
      </c>
      <c r="T255" s="155" t="s">
        <v>57</v>
      </c>
      <c r="U255" s="156">
        <v>41</v>
      </c>
      <c r="V255" s="157">
        <v>23.93</v>
      </c>
      <c r="W255" s="157">
        <v>30.39</v>
      </c>
      <c r="X255" s="157">
        <f t="shared" si="8"/>
        <v>1245.99</v>
      </c>
      <c r="Y255" s="152"/>
      <c r="Z255" s="152"/>
    </row>
    <row r="256" spans="1:26" ht="14.4" x14ac:dyDescent="0.3">
      <c r="A256" s="27"/>
      <c r="B256" s="139"/>
      <c r="C256" s="514" t="s">
        <v>161</v>
      </c>
      <c r="D256" s="515"/>
      <c r="E256" s="515"/>
      <c r="F256" s="515"/>
      <c r="G256" s="515"/>
      <c r="H256" s="515"/>
      <c r="I256" s="515"/>
      <c r="J256" s="516"/>
      <c r="K256" s="23"/>
      <c r="L256" s="24"/>
      <c r="M256" s="25"/>
      <c r="N256" s="26"/>
      <c r="O256" s="24"/>
      <c r="P256" s="8"/>
      <c r="Q256" s="326">
        <f>B256</f>
        <v>0</v>
      </c>
      <c r="R256" s="327"/>
      <c r="S256" s="114" t="str">
        <f>C256</f>
        <v>ILUMINAÇÃO E TOMADAS</v>
      </c>
      <c r="T256" s="115"/>
      <c r="U256" s="164"/>
      <c r="V256" s="115"/>
      <c r="W256" s="115"/>
      <c r="X256" s="115"/>
      <c r="Y256" s="8"/>
      <c r="Z256" s="8"/>
    </row>
    <row r="257" spans="1:26" s="158" customFormat="1" ht="33" customHeight="1" x14ac:dyDescent="0.3">
      <c r="A257" s="147"/>
      <c r="B257" s="148">
        <v>92002</v>
      </c>
      <c r="C257" s="505" t="s">
        <v>472</v>
      </c>
      <c r="D257" s="506"/>
      <c r="E257" s="506"/>
      <c r="F257" s="506"/>
      <c r="G257" s="506"/>
      <c r="H257" s="506"/>
      <c r="I257" s="506"/>
      <c r="J257" s="507"/>
      <c r="K257" s="149" t="s">
        <v>24</v>
      </c>
      <c r="L257" s="233">
        <v>0</v>
      </c>
      <c r="M257" s="150">
        <v>4</v>
      </c>
      <c r="N257" s="234">
        <v>0</v>
      </c>
      <c r="O257" s="151">
        <f t="shared" si="0"/>
        <v>0</v>
      </c>
      <c r="P257" s="152"/>
      <c r="Q257" s="153">
        <v>83540</v>
      </c>
      <c r="R257" s="153" t="s">
        <v>203</v>
      </c>
      <c r="S257" s="154" t="s">
        <v>162</v>
      </c>
      <c r="T257" s="155" t="s">
        <v>208</v>
      </c>
      <c r="U257" s="156">
        <v>4</v>
      </c>
      <c r="V257" s="157">
        <v>14.17</v>
      </c>
      <c r="W257" s="157">
        <v>18</v>
      </c>
      <c r="X257" s="157">
        <f t="shared" si="8"/>
        <v>72</v>
      </c>
      <c r="Y257" s="152"/>
      <c r="Z257" s="152"/>
    </row>
    <row r="258" spans="1:26" s="158" customFormat="1" ht="28.8" customHeight="1" x14ac:dyDescent="0.3">
      <c r="A258" s="147"/>
      <c r="B258" s="148">
        <v>92003</v>
      </c>
      <c r="C258" s="505" t="s">
        <v>473</v>
      </c>
      <c r="D258" s="506"/>
      <c r="E258" s="506"/>
      <c r="F258" s="506"/>
      <c r="G258" s="506"/>
      <c r="H258" s="506"/>
      <c r="I258" s="506"/>
      <c r="J258" s="507"/>
      <c r="K258" s="149" t="s">
        <v>24</v>
      </c>
      <c r="L258" s="233">
        <v>0</v>
      </c>
      <c r="M258" s="150">
        <v>1</v>
      </c>
      <c r="N258" s="234">
        <v>0</v>
      </c>
      <c r="O258" s="151">
        <f t="shared" si="0"/>
        <v>0</v>
      </c>
      <c r="P258" s="152"/>
      <c r="Q258" s="153">
        <v>83556</v>
      </c>
      <c r="R258" s="153" t="s">
        <v>203</v>
      </c>
      <c r="S258" s="154" t="s">
        <v>163</v>
      </c>
      <c r="T258" s="155" t="s">
        <v>208</v>
      </c>
      <c r="U258" s="156">
        <v>1</v>
      </c>
      <c r="V258" s="157">
        <v>24.23</v>
      </c>
      <c r="W258" s="157">
        <v>30.77</v>
      </c>
      <c r="X258" s="157">
        <f t="shared" si="8"/>
        <v>30.77</v>
      </c>
      <c r="Y258" s="152"/>
      <c r="Z258" s="152"/>
    </row>
    <row r="259" spans="1:26" s="158" customFormat="1" ht="29.4" customHeight="1" x14ac:dyDescent="0.3">
      <c r="A259" s="147"/>
      <c r="B259" s="148">
        <v>92023</v>
      </c>
      <c r="C259" s="505" t="s">
        <v>474</v>
      </c>
      <c r="D259" s="506"/>
      <c r="E259" s="506"/>
      <c r="F259" s="506"/>
      <c r="G259" s="506"/>
      <c r="H259" s="506"/>
      <c r="I259" s="506"/>
      <c r="J259" s="507"/>
      <c r="K259" s="149" t="s">
        <v>24</v>
      </c>
      <c r="L259" s="233">
        <v>0</v>
      </c>
      <c r="M259" s="150">
        <v>7</v>
      </c>
      <c r="N259" s="234">
        <v>0</v>
      </c>
      <c r="O259" s="151">
        <f t="shared" si="0"/>
        <v>0</v>
      </c>
      <c r="P259" s="152"/>
      <c r="Q259" s="153">
        <v>72331</v>
      </c>
      <c r="R259" s="153" t="s">
        <v>203</v>
      </c>
      <c r="S259" s="154" t="s">
        <v>164</v>
      </c>
      <c r="T259" s="155" t="s">
        <v>208</v>
      </c>
      <c r="U259" s="156">
        <v>7</v>
      </c>
      <c r="V259" s="157">
        <v>11.65</v>
      </c>
      <c r="W259" s="157">
        <v>14.8</v>
      </c>
      <c r="X259" s="157">
        <f t="shared" si="8"/>
        <v>103.60000000000001</v>
      </c>
      <c r="Y259" s="152"/>
      <c r="Z259" s="152"/>
    </row>
    <row r="260" spans="1:26" s="158" customFormat="1" ht="30" customHeight="1" x14ac:dyDescent="0.3">
      <c r="A260" s="147"/>
      <c r="B260" s="148">
        <v>101654</v>
      </c>
      <c r="C260" s="505" t="s">
        <v>475</v>
      </c>
      <c r="D260" s="506"/>
      <c r="E260" s="506"/>
      <c r="F260" s="506"/>
      <c r="G260" s="506"/>
      <c r="H260" s="506"/>
      <c r="I260" s="506"/>
      <c r="J260" s="507"/>
      <c r="K260" s="149" t="s">
        <v>24</v>
      </c>
      <c r="L260" s="233">
        <v>0</v>
      </c>
      <c r="M260" s="150">
        <v>6</v>
      </c>
      <c r="N260" s="234">
        <v>0</v>
      </c>
      <c r="O260" s="151">
        <f t="shared" si="0"/>
        <v>0</v>
      </c>
      <c r="P260" s="152"/>
      <c r="Q260" s="153" t="s">
        <v>476</v>
      </c>
      <c r="R260" s="153" t="s">
        <v>203</v>
      </c>
      <c r="S260" s="154" t="s">
        <v>165</v>
      </c>
      <c r="T260" s="155" t="s">
        <v>208</v>
      </c>
      <c r="U260" s="156">
        <v>6</v>
      </c>
      <c r="V260" s="157">
        <v>90.13</v>
      </c>
      <c r="W260" s="157">
        <v>114.47</v>
      </c>
      <c r="X260" s="157">
        <f t="shared" si="8"/>
        <v>686.81999999999994</v>
      </c>
      <c r="Y260" s="152"/>
      <c r="Z260" s="152"/>
    </row>
    <row r="261" spans="1:26" s="158" customFormat="1" ht="29.4" customHeight="1" x14ac:dyDescent="0.3">
      <c r="A261" s="147"/>
      <c r="B261" s="148">
        <v>101654</v>
      </c>
      <c r="C261" s="505" t="s">
        <v>475</v>
      </c>
      <c r="D261" s="506"/>
      <c r="E261" s="506"/>
      <c r="F261" s="506"/>
      <c r="G261" s="506"/>
      <c r="H261" s="506"/>
      <c r="I261" s="506"/>
      <c r="J261" s="507"/>
      <c r="K261" s="149" t="s">
        <v>24</v>
      </c>
      <c r="L261" s="233">
        <v>0</v>
      </c>
      <c r="M261" s="150">
        <v>1</v>
      </c>
      <c r="N261" s="234">
        <v>0</v>
      </c>
      <c r="O261" s="151">
        <f t="shared" si="0"/>
        <v>0</v>
      </c>
      <c r="P261" s="152"/>
      <c r="Q261" s="153" t="s">
        <v>477</v>
      </c>
      <c r="R261" s="153" t="s">
        <v>203</v>
      </c>
      <c r="S261" s="154" t="s">
        <v>166</v>
      </c>
      <c r="T261" s="155" t="s">
        <v>208</v>
      </c>
      <c r="U261" s="156">
        <v>1</v>
      </c>
      <c r="V261" s="157">
        <v>66.489999999999995</v>
      </c>
      <c r="W261" s="157">
        <v>84.44</v>
      </c>
      <c r="X261" s="157">
        <f t="shared" si="8"/>
        <v>84.44</v>
      </c>
      <c r="Y261" s="152"/>
      <c r="Z261" s="152"/>
    </row>
    <row r="262" spans="1:26" s="158" customFormat="1" ht="42" customHeight="1" x14ac:dyDescent="0.3">
      <c r="A262" s="147"/>
      <c r="B262" s="148">
        <v>101653</v>
      </c>
      <c r="C262" s="505" t="s">
        <v>478</v>
      </c>
      <c r="D262" s="506"/>
      <c r="E262" s="506"/>
      <c r="F262" s="506"/>
      <c r="G262" s="506"/>
      <c r="H262" s="506"/>
      <c r="I262" s="506"/>
      <c r="J262" s="507"/>
      <c r="K262" s="149" t="s">
        <v>24</v>
      </c>
      <c r="L262" s="233">
        <v>0</v>
      </c>
      <c r="M262" s="150">
        <v>20</v>
      </c>
      <c r="N262" s="234">
        <v>0</v>
      </c>
      <c r="O262" s="151">
        <f t="shared" si="0"/>
        <v>0</v>
      </c>
      <c r="P262" s="152"/>
      <c r="Q262" s="153">
        <v>0</v>
      </c>
      <c r="R262" s="153" t="s">
        <v>121</v>
      </c>
      <c r="S262" s="154" t="s">
        <v>167</v>
      </c>
      <c r="T262" s="155" t="s">
        <v>208</v>
      </c>
      <c r="U262" s="156">
        <v>20</v>
      </c>
      <c r="V262" s="157">
        <v>244.88</v>
      </c>
      <c r="W262" s="157">
        <v>311</v>
      </c>
      <c r="X262" s="157">
        <f t="shared" si="8"/>
        <v>6220</v>
      </c>
      <c r="Y262" s="152"/>
      <c r="Z262" s="152"/>
    </row>
    <row r="263" spans="1:26" s="182" customFormat="1" ht="14.4" customHeight="1" x14ac:dyDescent="0.3">
      <c r="A263" s="183"/>
      <c r="B263" s="184" t="s">
        <v>479</v>
      </c>
      <c r="C263" s="508" t="s">
        <v>480</v>
      </c>
      <c r="D263" s="509"/>
      <c r="E263" s="509"/>
      <c r="F263" s="509"/>
      <c r="G263" s="509"/>
      <c r="H263" s="509"/>
      <c r="I263" s="509"/>
      <c r="J263" s="510"/>
      <c r="K263" s="173"/>
      <c r="L263" s="174"/>
      <c r="M263" s="175"/>
      <c r="N263" s="176"/>
      <c r="O263" s="174">
        <f>SUM(O264:O269)</f>
        <v>0</v>
      </c>
      <c r="P263" s="177"/>
      <c r="Q263" s="316" t="str">
        <f>B263</f>
        <v>18.0</v>
      </c>
      <c r="R263" s="317"/>
      <c r="S263" s="178" t="str">
        <f>C263</f>
        <v>SISTEMA DE PROTEÇÃO CONTRA DESCARGAS ATMOSFERICAS [SPDA]</v>
      </c>
      <c r="T263" s="179"/>
      <c r="U263" s="180"/>
      <c r="V263" s="179"/>
      <c r="W263" s="179"/>
      <c r="X263" s="179"/>
      <c r="Y263" s="177"/>
      <c r="Z263" s="177"/>
    </row>
    <row r="264" spans="1:26" s="158" customFormat="1" ht="31.2" customHeight="1" x14ac:dyDescent="0.3">
      <c r="A264" s="147"/>
      <c r="B264" s="148">
        <v>98111</v>
      </c>
      <c r="C264" s="505" t="s">
        <v>481</v>
      </c>
      <c r="D264" s="506"/>
      <c r="E264" s="506"/>
      <c r="F264" s="506"/>
      <c r="G264" s="506"/>
      <c r="H264" s="506"/>
      <c r="I264" s="506"/>
      <c r="J264" s="507"/>
      <c r="K264" s="149" t="s">
        <v>24</v>
      </c>
      <c r="L264" s="233">
        <v>0</v>
      </c>
      <c r="M264" s="150">
        <v>5</v>
      </c>
      <c r="N264" s="234">
        <v>0</v>
      </c>
      <c r="O264" s="151">
        <f t="shared" si="0"/>
        <v>0</v>
      </c>
      <c r="P264" s="152"/>
      <c r="Q264" s="153" t="s">
        <v>482</v>
      </c>
      <c r="R264" s="153" t="s">
        <v>203</v>
      </c>
      <c r="S264" s="154" t="s">
        <v>168</v>
      </c>
      <c r="T264" s="155" t="s">
        <v>208</v>
      </c>
      <c r="U264" s="156">
        <v>5</v>
      </c>
      <c r="V264" s="157">
        <v>182.08</v>
      </c>
      <c r="W264" s="157">
        <v>231.24</v>
      </c>
      <c r="X264" s="157">
        <f t="shared" si="8"/>
        <v>1156.2</v>
      </c>
      <c r="Y264" s="152"/>
      <c r="Z264" s="152"/>
    </row>
    <row r="265" spans="1:26" s="158" customFormat="1" ht="27" customHeight="1" x14ac:dyDescent="0.3">
      <c r="A265" s="147"/>
      <c r="B265" s="148">
        <v>104749</v>
      </c>
      <c r="C265" s="505" t="s">
        <v>484</v>
      </c>
      <c r="D265" s="506"/>
      <c r="E265" s="506"/>
      <c r="F265" s="506"/>
      <c r="G265" s="506"/>
      <c r="H265" s="506"/>
      <c r="I265" s="506"/>
      <c r="J265" s="507"/>
      <c r="K265" s="149" t="s">
        <v>24</v>
      </c>
      <c r="L265" s="233">
        <v>0</v>
      </c>
      <c r="M265" s="150">
        <v>12</v>
      </c>
      <c r="N265" s="234">
        <v>0</v>
      </c>
      <c r="O265" s="151">
        <f t="shared" si="0"/>
        <v>0</v>
      </c>
      <c r="P265" s="152"/>
      <c r="Q265" s="153">
        <v>68069</v>
      </c>
      <c r="R265" s="153" t="s">
        <v>203</v>
      </c>
      <c r="S265" s="154" t="s">
        <v>169</v>
      </c>
      <c r="T265" s="155" t="s">
        <v>208</v>
      </c>
      <c r="U265" s="156">
        <v>12</v>
      </c>
      <c r="V265" s="157">
        <v>39.53</v>
      </c>
      <c r="W265" s="157">
        <v>50.2</v>
      </c>
      <c r="X265" s="157">
        <f t="shared" si="8"/>
        <v>602.40000000000009</v>
      </c>
      <c r="Y265" s="152"/>
      <c r="Z265" s="152"/>
    </row>
    <row r="266" spans="1:26" s="158" customFormat="1" ht="30" customHeight="1" x14ac:dyDescent="0.3">
      <c r="A266" s="147"/>
      <c r="B266" s="148">
        <v>96973</v>
      </c>
      <c r="C266" s="505" t="s">
        <v>485</v>
      </c>
      <c r="D266" s="506"/>
      <c r="E266" s="506"/>
      <c r="F266" s="506"/>
      <c r="G266" s="506"/>
      <c r="H266" s="506"/>
      <c r="I266" s="506"/>
      <c r="J266" s="507"/>
      <c r="K266" s="149" t="s">
        <v>57</v>
      </c>
      <c r="L266" s="233">
        <v>0</v>
      </c>
      <c r="M266" s="150">
        <v>20</v>
      </c>
      <c r="N266" s="234">
        <v>0</v>
      </c>
      <c r="O266" s="151">
        <f t="shared" si="0"/>
        <v>0</v>
      </c>
      <c r="P266" s="152"/>
      <c r="Q266" s="153">
        <v>72929</v>
      </c>
      <c r="R266" s="153" t="s">
        <v>203</v>
      </c>
      <c r="S266" s="154" t="s">
        <v>170</v>
      </c>
      <c r="T266" s="155" t="s">
        <v>57</v>
      </c>
      <c r="U266" s="156">
        <v>20</v>
      </c>
      <c r="V266" s="157">
        <v>37.56</v>
      </c>
      <c r="W266" s="157">
        <v>47.7</v>
      </c>
      <c r="X266" s="157">
        <f t="shared" si="8"/>
        <v>954</v>
      </c>
      <c r="Y266" s="152"/>
      <c r="Z266" s="152"/>
    </row>
    <row r="267" spans="1:26" s="158" customFormat="1" ht="30" customHeight="1" x14ac:dyDescent="0.3">
      <c r="A267" s="147"/>
      <c r="B267" s="148">
        <v>89449</v>
      </c>
      <c r="C267" s="505" t="s">
        <v>76</v>
      </c>
      <c r="D267" s="506"/>
      <c r="E267" s="506"/>
      <c r="F267" s="506"/>
      <c r="G267" s="506"/>
      <c r="H267" s="506"/>
      <c r="I267" s="506"/>
      <c r="J267" s="507"/>
      <c r="K267" s="149" t="s">
        <v>57</v>
      </c>
      <c r="L267" s="233">
        <v>0</v>
      </c>
      <c r="M267" s="150">
        <v>15</v>
      </c>
      <c r="N267" s="234">
        <v>0</v>
      </c>
      <c r="O267" s="151">
        <f t="shared" si="0"/>
        <v>0</v>
      </c>
      <c r="P267" s="152"/>
      <c r="Q267" s="153" t="s">
        <v>486</v>
      </c>
      <c r="R267" s="153" t="s">
        <v>203</v>
      </c>
      <c r="S267" s="154" t="s">
        <v>171</v>
      </c>
      <c r="T267" s="155" t="s">
        <v>57</v>
      </c>
      <c r="U267" s="156">
        <v>15</v>
      </c>
      <c r="V267" s="157">
        <v>25.53</v>
      </c>
      <c r="W267" s="157">
        <v>32.42</v>
      </c>
      <c r="X267" s="157">
        <f t="shared" si="8"/>
        <v>486.3</v>
      </c>
      <c r="Y267" s="152"/>
      <c r="Z267" s="152"/>
    </row>
    <row r="268" spans="1:26" s="205" customFormat="1" ht="14.4" hidden="1" customHeight="1" x14ac:dyDescent="0.3">
      <c r="A268" s="192"/>
      <c r="B268" s="193" t="s">
        <v>412</v>
      </c>
      <c r="C268" s="511" t="s">
        <v>172</v>
      </c>
      <c r="D268" s="512"/>
      <c r="E268" s="512"/>
      <c r="F268" s="512"/>
      <c r="G268" s="512"/>
      <c r="H268" s="512"/>
      <c r="I268" s="512"/>
      <c r="J268" s="513"/>
      <c r="K268" s="194" t="s">
        <v>24</v>
      </c>
      <c r="L268" s="228">
        <v>0</v>
      </c>
      <c r="M268" s="196">
        <v>5</v>
      </c>
      <c r="N268" s="232">
        <v>0.27</v>
      </c>
      <c r="O268" s="198">
        <f t="shared" si="0"/>
        <v>0</v>
      </c>
      <c r="P268" s="199"/>
      <c r="Q268" s="200" t="s">
        <v>487</v>
      </c>
      <c r="R268" s="200" t="s">
        <v>222</v>
      </c>
      <c r="S268" s="201" t="s">
        <v>172</v>
      </c>
      <c r="T268" s="202" t="s">
        <v>208</v>
      </c>
      <c r="U268" s="203">
        <v>5</v>
      </c>
      <c r="V268" s="204">
        <v>21.25</v>
      </c>
      <c r="W268" s="204">
        <v>26.99</v>
      </c>
      <c r="X268" s="204">
        <f t="shared" si="8"/>
        <v>134.94999999999999</v>
      </c>
      <c r="Y268" s="199"/>
      <c r="Z268" s="199"/>
    </row>
    <row r="269" spans="1:26" s="158" customFormat="1" ht="14.4" customHeight="1" x14ac:dyDescent="0.3">
      <c r="A269" s="147"/>
      <c r="B269" s="148">
        <v>96985</v>
      </c>
      <c r="C269" s="505" t="s">
        <v>483</v>
      </c>
      <c r="D269" s="506"/>
      <c r="E269" s="506"/>
      <c r="F269" s="506"/>
      <c r="G269" s="506"/>
      <c r="H269" s="506"/>
      <c r="I269" s="506"/>
      <c r="J269" s="507"/>
      <c r="K269" s="149" t="s">
        <v>24</v>
      </c>
      <c r="L269" s="233">
        <v>0</v>
      </c>
      <c r="M269" s="150">
        <v>5</v>
      </c>
      <c r="N269" s="234">
        <v>0</v>
      </c>
      <c r="O269" s="151">
        <f t="shared" si="0"/>
        <v>0</v>
      </c>
      <c r="P269" s="152"/>
      <c r="Q269" s="153">
        <v>68069</v>
      </c>
      <c r="R269" s="153" t="s">
        <v>203</v>
      </c>
      <c r="S269" s="154" t="s">
        <v>173</v>
      </c>
      <c r="T269" s="155" t="s">
        <v>208</v>
      </c>
      <c r="U269" s="156">
        <v>5</v>
      </c>
      <c r="V269" s="157">
        <v>36.53</v>
      </c>
      <c r="W269" s="157">
        <v>50.2</v>
      </c>
      <c r="X269" s="157">
        <f t="shared" si="8"/>
        <v>251</v>
      </c>
      <c r="Y269" s="152"/>
      <c r="Z269" s="152"/>
    </row>
    <row r="270" spans="1:26" s="182" customFormat="1" ht="14.4" customHeight="1" x14ac:dyDescent="0.3">
      <c r="A270" s="183"/>
      <c r="B270" s="184" t="s">
        <v>488</v>
      </c>
      <c r="C270" s="508" t="s">
        <v>489</v>
      </c>
      <c r="D270" s="509"/>
      <c r="E270" s="509"/>
      <c r="F270" s="509"/>
      <c r="G270" s="509"/>
      <c r="H270" s="509"/>
      <c r="I270" s="509"/>
      <c r="J270" s="510"/>
      <c r="K270" s="173"/>
      <c r="L270" s="174"/>
      <c r="M270" s="175"/>
      <c r="N270" s="176"/>
      <c r="O270" s="174">
        <f>SUM(O271:O276)</f>
        <v>0</v>
      </c>
      <c r="P270" s="177"/>
      <c r="Q270" s="316" t="str">
        <f>B270</f>
        <v>19.0</v>
      </c>
      <c r="R270" s="317"/>
      <c r="S270" s="178" t="str">
        <f>C270</f>
        <v>SERVIÇOS COMPLEMENTARES</v>
      </c>
      <c r="T270" s="179"/>
      <c r="U270" s="180"/>
      <c r="V270" s="179"/>
      <c r="W270" s="179"/>
      <c r="X270" s="179"/>
      <c r="Y270" s="177"/>
      <c r="Z270" s="177"/>
    </row>
    <row r="271" spans="1:26" s="158" customFormat="1" ht="31.2" customHeight="1" x14ac:dyDescent="0.3">
      <c r="A271" s="147"/>
      <c r="B271" s="148">
        <v>86889</v>
      </c>
      <c r="C271" s="505" t="s">
        <v>490</v>
      </c>
      <c r="D271" s="506"/>
      <c r="E271" s="506"/>
      <c r="F271" s="506"/>
      <c r="G271" s="506"/>
      <c r="H271" s="506"/>
      <c r="I271" s="506"/>
      <c r="J271" s="507"/>
      <c r="K271" s="149" t="s">
        <v>24</v>
      </c>
      <c r="L271" s="233">
        <v>0</v>
      </c>
      <c r="M271" s="150">
        <v>3</v>
      </c>
      <c r="N271" s="234">
        <v>0</v>
      </c>
      <c r="O271" s="151">
        <f t="shared" si="0"/>
        <v>0</v>
      </c>
      <c r="P271" s="152"/>
      <c r="Q271" s="153" t="s">
        <v>492</v>
      </c>
      <c r="R271" s="153" t="s">
        <v>222</v>
      </c>
      <c r="S271" s="154" t="s">
        <v>174</v>
      </c>
      <c r="T271" s="155" t="s">
        <v>197</v>
      </c>
      <c r="U271" s="156">
        <v>2.5</v>
      </c>
      <c r="V271" s="157">
        <v>182.08</v>
      </c>
      <c r="W271" s="157">
        <v>231.24</v>
      </c>
      <c r="X271" s="157">
        <f t="shared" si="8"/>
        <v>578.1</v>
      </c>
      <c r="Y271" s="152"/>
      <c r="Z271" s="152"/>
    </row>
    <row r="272" spans="1:26" s="158" customFormat="1" ht="29.4" customHeight="1" x14ac:dyDescent="0.3">
      <c r="A272" s="147"/>
      <c r="B272" s="148">
        <v>103769</v>
      </c>
      <c r="C272" s="505" t="s">
        <v>491</v>
      </c>
      <c r="D272" s="506"/>
      <c r="E272" s="506"/>
      <c r="F272" s="506"/>
      <c r="G272" s="506"/>
      <c r="H272" s="506"/>
      <c r="I272" s="506"/>
      <c r="J272" s="507"/>
      <c r="K272" s="149" t="s">
        <v>24</v>
      </c>
      <c r="L272" s="233">
        <v>0</v>
      </c>
      <c r="M272" s="150">
        <v>1</v>
      </c>
      <c r="N272" s="234">
        <v>0</v>
      </c>
      <c r="O272" s="151">
        <f t="shared" si="0"/>
        <v>0</v>
      </c>
      <c r="P272" s="152"/>
      <c r="Q272" s="153" t="s">
        <v>493</v>
      </c>
      <c r="R272" s="153" t="s">
        <v>222</v>
      </c>
      <c r="S272" s="154" t="s">
        <v>175</v>
      </c>
      <c r="T272" s="155" t="s">
        <v>158</v>
      </c>
      <c r="U272" s="156">
        <v>1</v>
      </c>
      <c r="V272" s="157">
        <v>39.53</v>
      </c>
      <c r="W272" s="157">
        <v>50.2</v>
      </c>
      <c r="X272" s="157">
        <f t="shared" si="8"/>
        <v>50.2</v>
      </c>
      <c r="Y272" s="152"/>
      <c r="Z272" s="152"/>
    </row>
    <row r="273" spans="1:26" s="158" customFormat="1" ht="57.6" x14ac:dyDescent="0.3">
      <c r="A273" s="147"/>
      <c r="B273" s="206" t="s">
        <v>501</v>
      </c>
      <c r="C273" s="496" t="s">
        <v>498</v>
      </c>
      <c r="D273" s="497"/>
      <c r="E273" s="497"/>
      <c r="F273" s="497"/>
      <c r="G273" s="497"/>
      <c r="H273" s="497"/>
      <c r="I273" s="497"/>
      <c r="J273" s="498"/>
      <c r="K273" s="149" t="s">
        <v>24</v>
      </c>
      <c r="L273" s="233">
        <v>0</v>
      </c>
      <c r="M273" s="150">
        <v>2</v>
      </c>
      <c r="N273" s="234">
        <v>0</v>
      </c>
      <c r="O273" s="151">
        <f t="shared" si="0"/>
        <v>0</v>
      </c>
      <c r="P273" s="152"/>
      <c r="Q273" s="153" t="s">
        <v>503</v>
      </c>
      <c r="R273" s="153" t="s">
        <v>222</v>
      </c>
      <c r="S273" s="154" t="s">
        <v>176</v>
      </c>
      <c r="T273" s="155" t="s">
        <v>158</v>
      </c>
      <c r="U273" s="156">
        <v>1</v>
      </c>
      <c r="V273" s="157">
        <v>37.56</v>
      </c>
      <c r="W273" s="157">
        <v>47.7</v>
      </c>
      <c r="X273" s="157">
        <f t="shared" si="8"/>
        <v>47.7</v>
      </c>
      <c r="Y273" s="152"/>
      <c r="Z273" s="152"/>
    </row>
    <row r="274" spans="1:26" s="158" customFormat="1" ht="57.6" x14ac:dyDescent="0.3">
      <c r="A274" s="147"/>
      <c r="B274" s="206" t="s">
        <v>502</v>
      </c>
      <c r="C274" s="496" t="s">
        <v>499</v>
      </c>
      <c r="D274" s="497"/>
      <c r="E274" s="497"/>
      <c r="F274" s="497"/>
      <c r="G274" s="497"/>
      <c r="H274" s="497"/>
      <c r="I274" s="497"/>
      <c r="J274" s="498"/>
      <c r="K274" s="149" t="s">
        <v>500</v>
      </c>
      <c r="L274" s="233">
        <v>0</v>
      </c>
      <c r="M274" s="150">
        <v>1</v>
      </c>
      <c r="N274" s="234">
        <v>0</v>
      </c>
      <c r="O274" s="151">
        <f t="shared" si="0"/>
        <v>0</v>
      </c>
      <c r="P274" s="152"/>
      <c r="Q274" s="153" t="s">
        <v>504</v>
      </c>
      <c r="R274" s="153" t="s">
        <v>222</v>
      </c>
      <c r="S274" s="154" t="s">
        <v>177</v>
      </c>
      <c r="T274" s="155" t="s">
        <v>158</v>
      </c>
      <c r="U274" s="156">
        <v>1</v>
      </c>
      <c r="V274" s="157">
        <v>25.53</v>
      </c>
      <c r="W274" s="157">
        <v>32.42</v>
      </c>
      <c r="X274" s="157">
        <f t="shared" si="8"/>
        <v>32.42</v>
      </c>
      <c r="Y274" s="152"/>
      <c r="Z274" s="152"/>
    </row>
    <row r="275" spans="1:26" s="158" customFormat="1" ht="14.4" customHeight="1" x14ac:dyDescent="0.3">
      <c r="A275" s="147"/>
      <c r="B275" s="148">
        <v>99855</v>
      </c>
      <c r="C275" s="505" t="s">
        <v>494</v>
      </c>
      <c r="D275" s="506"/>
      <c r="E275" s="506"/>
      <c r="F275" s="506"/>
      <c r="G275" s="506"/>
      <c r="H275" s="506"/>
      <c r="I275" s="506"/>
      <c r="J275" s="507"/>
      <c r="K275" s="149" t="s">
        <v>57</v>
      </c>
      <c r="L275" s="233">
        <v>0</v>
      </c>
      <c r="M275" s="150">
        <v>9.6</v>
      </c>
      <c r="N275" s="234">
        <v>0</v>
      </c>
      <c r="O275" s="151">
        <f t="shared" si="0"/>
        <v>0</v>
      </c>
      <c r="P275" s="152"/>
      <c r="Q275" s="153" t="s">
        <v>495</v>
      </c>
      <c r="R275" s="153" t="s">
        <v>203</v>
      </c>
      <c r="S275" s="154" t="s">
        <v>178</v>
      </c>
      <c r="T275" s="155" t="s">
        <v>57</v>
      </c>
      <c r="U275" s="156">
        <v>9.6</v>
      </c>
      <c r="V275" s="157">
        <v>21.25</v>
      </c>
      <c r="W275" s="157">
        <v>26.99</v>
      </c>
      <c r="X275" s="157">
        <f t="shared" si="8"/>
        <v>259.10399999999998</v>
      </c>
      <c r="Y275" s="152"/>
      <c r="Z275" s="152"/>
    </row>
    <row r="276" spans="1:26" s="158" customFormat="1" ht="45" customHeight="1" x14ac:dyDescent="0.3">
      <c r="A276" s="147"/>
      <c r="B276" s="148">
        <v>102364</v>
      </c>
      <c r="C276" s="505" t="s">
        <v>496</v>
      </c>
      <c r="D276" s="506"/>
      <c r="E276" s="506"/>
      <c r="F276" s="506"/>
      <c r="G276" s="506"/>
      <c r="H276" s="506"/>
      <c r="I276" s="506"/>
      <c r="J276" s="507"/>
      <c r="K276" s="149" t="s">
        <v>197</v>
      </c>
      <c r="L276" s="233">
        <v>0</v>
      </c>
      <c r="M276" s="150">
        <v>154.15</v>
      </c>
      <c r="N276" s="234">
        <v>0</v>
      </c>
      <c r="O276" s="151">
        <f t="shared" si="0"/>
        <v>0</v>
      </c>
      <c r="P276" s="152"/>
      <c r="Q276" s="153" t="s">
        <v>497</v>
      </c>
      <c r="R276" s="153" t="s">
        <v>203</v>
      </c>
      <c r="S276" s="154" t="s">
        <v>505</v>
      </c>
      <c r="T276" s="155" t="s">
        <v>197</v>
      </c>
      <c r="U276" s="156">
        <v>154.15</v>
      </c>
      <c r="V276" s="157">
        <v>39.53</v>
      </c>
      <c r="W276" s="157">
        <v>50.2</v>
      </c>
      <c r="X276" s="157">
        <f t="shared" si="8"/>
        <v>7738.3300000000008</v>
      </c>
      <c r="Y276" s="152"/>
      <c r="Z276" s="152"/>
    </row>
    <row r="277" spans="1:26" s="182" customFormat="1" ht="14.4" customHeight="1" x14ac:dyDescent="0.3">
      <c r="A277" s="183"/>
      <c r="B277" s="184" t="s">
        <v>506</v>
      </c>
      <c r="C277" s="508" t="s">
        <v>179</v>
      </c>
      <c r="D277" s="509"/>
      <c r="E277" s="509"/>
      <c r="F277" s="509"/>
      <c r="G277" s="509"/>
      <c r="H277" s="509"/>
      <c r="I277" s="509"/>
      <c r="J277" s="510"/>
      <c r="K277" s="173"/>
      <c r="L277" s="174"/>
      <c r="M277" s="175"/>
      <c r="N277" s="176"/>
      <c r="O277" s="174">
        <f>SUM(O278:O279)</f>
        <v>0</v>
      </c>
      <c r="P277" s="177"/>
      <c r="Q277" s="316" t="str">
        <f>B277</f>
        <v>20.0</v>
      </c>
      <c r="R277" s="317"/>
      <c r="S277" s="178" t="str">
        <f>C277</f>
        <v>SERVIÇOS FINAIS</v>
      </c>
      <c r="T277" s="179"/>
      <c r="U277" s="180"/>
      <c r="V277" s="179"/>
      <c r="W277" s="179"/>
      <c r="X277" s="179"/>
      <c r="Y277" s="177"/>
      <c r="Z277" s="177"/>
    </row>
    <row r="278" spans="1:26" s="158" customFormat="1" ht="56.4" customHeight="1" x14ac:dyDescent="0.3">
      <c r="A278" s="147"/>
      <c r="B278" s="206" t="s">
        <v>508</v>
      </c>
      <c r="C278" s="496" t="s">
        <v>507</v>
      </c>
      <c r="D278" s="497"/>
      <c r="E278" s="497"/>
      <c r="F278" s="497"/>
      <c r="G278" s="497"/>
      <c r="H278" s="497"/>
      <c r="I278" s="497"/>
      <c r="J278" s="498"/>
      <c r="K278" s="149" t="s">
        <v>197</v>
      </c>
      <c r="L278" s="233">
        <v>0</v>
      </c>
      <c r="M278" s="150">
        <v>980.4</v>
      </c>
      <c r="N278" s="234">
        <v>0</v>
      </c>
      <c r="O278" s="151">
        <f t="shared" si="0"/>
        <v>0</v>
      </c>
      <c r="P278" s="152"/>
      <c r="Q278" s="153">
        <v>9537</v>
      </c>
      <c r="R278" s="153" t="s">
        <v>203</v>
      </c>
      <c r="S278" s="154" t="s">
        <v>180</v>
      </c>
      <c r="T278" s="155" t="s">
        <v>197</v>
      </c>
      <c r="U278" s="156">
        <v>980.4</v>
      </c>
      <c r="V278" s="157">
        <v>2.12</v>
      </c>
      <c r="W278" s="157">
        <v>2.69</v>
      </c>
      <c r="X278" s="157">
        <f t="shared" si="8"/>
        <v>2637.2759999999998</v>
      </c>
      <c r="Y278" s="152"/>
      <c r="Z278" s="152"/>
    </row>
    <row r="279" spans="1:26" ht="14.4" hidden="1" x14ac:dyDescent="0.3">
      <c r="A279" s="27"/>
      <c r="B279" s="28"/>
      <c r="C279" s="499"/>
      <c r="D279" s="500"/>
      <c r="E279" s="500"/>
      <c r="F279" s="500"/>
      <c r="G279" s="500"/>
      <c r="H279" s="500"/>
      <c r="I279" s="500"/>
      <c r="J279" s="501"/>
      <c r="K279" s="29"/>
      <c r="L279" s="30"/>
      <c r="M279" s="31"/>
      <c r="N279" s="32">
        <v>0.27</v>
      </c>
      <c r="O279" s="151">
        <f t="shared" si="0"/>
        <v>0</v>
      </c>
      <c r="P279" s="8"/>
      <c r="Q279" s="134"/>
      <c r="R279" s="134"/>
      <c r="S279" s="135"/>
      <c r="T279" s="136"/>
      <c r="U279" s="137"/>
      <c r="V279" s="138"/>
      <c r="W279" s="138"/>
      <c r="X279" s="157"/>
      <c r="Y279" s="8"/>
      <c r="Z279" s="8"/>
    </row>
    <row r="280" spans="1:26" ht="14.25" customHeight="1" x14ac:dyDescent="0.3">
      <c r="A280" s="34"/>
      <c r="B280" s="35"/>
      <c r="C280" s="186" t="s">
        <v>27</v>
      </c>
      <c r="D280" s="36"/>
      <c r="E280" s="36"/>
      <c r="F280" s="36"/>
      <c r="G280" s="36"/>
      <c r="H280" s="36"/>
      <c r="I280" s="36"/>
      <c r="J280" s="36"/>
      <c r="K280" s="35"/>
      <c r="L280" s="37"/>
      <c r="M280" s="38"/>
      <c r="N280" s="40"/>
      <c r="O280" s="39">
        <f>O23+O35+O40+O52+O77+O85+O100+O103+O105+O120+O130+O138+O175+O193+O196+O214+O220+O263+O270+O277</f>
        <v>0</v>
      </c>
    </row>
    <row r="281" spans="1:26" ht="14.25" customHeight="1" x14ac:dyDescent="0.3">
      <c r="A281" s="1"/>
      <c r="B281" s="1"/>
      <c r="C281" s="187"/>
      <c r="K281" s="1"/>
      <c r="L281" s="41"/>
      <c r="M281" s="42"/>
      <c r="N281" s="43"/>
      <c r="O281" s="3"/>
    </row>
    <row r="282" spans="1:26" ht="15" customHeight="1" x14ac:dyDescent="0.3">
      <c r="A282" s="44"/>
      <c r="B282" s="23" t="str">
        <f>B23</f>
        <v>1.00</v>
      </c>
      <c r="C282" s="502" t="str">
        <f>C23</f>
        <v>SERVIÇO PRELIMINARES</v>
      </c>
      <c r="D282" s="503"/>
      <c r="E282" s="503"/>
      <c r="F282" s="503"/>
      <c r="G282" s="503"/>
      <c r="H282" s="503"/>
      <c r="I282" s="503"/>
      <c r="J282" s="504"/>
      <c r="K282" s="23"/>
      <c r="L282" s="24"/>
      <c r="M282" s="25"/>
      <c r="N282" s="26"/>
      <c r="O282" s="24">
        <f>O23</f>
        <v>0</v>
      </c>
    </row>
    <row r="283" spans="1:26" ht="15" customHeight="1" x14ac:dyDescent="0.3">
      <c r="A283" s="44"/>
      <c r="B283" s="23" t="str">
        <f>B35</f>
        <v>2.00</v>
      </c>
      <c r="C283" s="502" t="str">
        <f>C35</f>
        <v>MOVIMENTO DE TERRAS PARA FUNDAÇÃO</v>
      </c>
      <c r="D283" s="503"/>
      <c r="E283" s="503"/>
      <c r="F283" s="503"/>
      <c r="G283" s="503"/>
      <c r="H283" s="503"/>
      <c r="I283" s="503"/>
      <c r="J283" s="504"/>
      <c r="K283" s="23"/>
      <c r="L283" s="24"/>
      <c r="M283" s="25"/>
      <c r="N283" s="25"/>
      <c r="O283" s="24">
        <f>O35</f>
        <v>0</v>
      </c>
    </row>
    <row r="284" spans="1:26" ht="15" customHeight="1" x14ac:dyDescent="0.3">
      <c r="A284" s="44"/>
      <c r="B284" s="23" t="str">
        <f>B40</f>
        <v>3.00</v>
      </c>
      <c r="C284" s="502" t="str">
        <f>C40</f>
        <v>FUNDÇÕES</v>
      </c>
      <c r="D284" s="503"/>
      <c r="E284" s="503"/>
      <c r="F284" s="503"/>
      <c r="G284" s="503"/>
      <c r="H284" s="503"/>
      <c r="I284" s="503"/>
      <c r="J284" s="504"/>
      <c r="K284" s="23"/>
      <c r="L284" s="24"/>
      <c r="M284" s="25"/>
      <c r="N284" s="25"/>
      <c r="O284" s="24">
        <f>O40</f>
        <v>0</v>
      </c>
    </row>
    <row r="285" spans="1:26" ht="15" customHeight="1" x14ac:dyDescent="0.3">
      <c r="A285" s="44"/>
      <c r="B285" s="23" t="str">
        <f>B52</f>
        <v>4.00</v>
      </c>
      <c r="C285" s="502" t="str">
        <f>C52</f>
        <v>SUPERESTRUTURA</v>
      </c>
      <c r="D285" s="503"/>
      <c r="E285" s="503"/>
      <c r="F285" s="503"/>
      <c r="G285" s="503"/>
      <c r="H285" s="503"/>
      <c r="I285" s="503"/>
      <c r="J285" s="504"/>
      <c r="K285" s="23"/>
      <c r="L285" s="24"/>
      <c r="M285" s="25"/>
      <c r="N285" s="25"/>
      <c r="O285" s="24">
        <f>O52</f>
        <v>0</v>
      </c>
    </row>
    <row r="286" spans="1:26" ht="15" customHeight="1" x14ac:dyDescent="0.3">
      <c r="A286" s="44"/>
      <c r="B286" s="23" t="str">
        <f>B77</f>
        <v>5.00</v>
      </c>
      <c r="C286" s="493" t="str">
        <f>C77</f>
        <v xml:space="preserve">SISTEMA DE VEDAÇÃO VERTICAL INTERNO E EXTERNO [PAREDES] </v>
      </c>
      <c r="D286" s="494"/>
      <c r="E286" s="494"/>
      <c r="F286" s="494"/>
      <c r="G286" s="494"/>
      <c r="H286" s="494"/>
      <c r="I286" s="494"/>
      <c r="J286" s="495"/>
      <c r="K286" s="23"/>
      <c r="L286" s="24"/>
      <c r="M286" s="25"/>
      <c r="N286" s="25"/>
      <c r="O286" s="24">
        <f>O77</f>
        <v>0</v>
      </c>
    </row>
    <row r="287" spans="1:26" ht="15" customHeight="1" x14ac:dyDescent="0.3">
      <c r="A287" s="44"/>
      <c r="B287" s="23" t="str">
        <f>B85</f>
        <v>6.00</v>
      </c>
      <c r="C287" s="493" t="str">
        <f>C85</f>
        <v>ESQUADRIAS</v>
      </c>
      <c r="D287" s="494"/>
      <c r="E287" s="494"/>
      <c r="F287" s="494"/>
      <c r="G287" s="494"/>
      <c r="H287" s="494"/>
      <c r="I287" s="494"/>
      <c r="J287" s="495"/>
      <c r="K287" s="23"/>
      <c r="L287" s="24"/>
      <c r="M287" s="25"/>
      <c r="N287" s="25"/>
      <c r="O287" s="24">
        <f>O85</f>
        <v>0</v>
      </c>
    </row>
    <row r="288" spans="1:26" ht="15" customHeight="1" x14ac:dyDescent="0.3">
      <c r="A288" s="44"/>
      <c r="B288" s="23" t="str">
        <f>B100</f>
        <v>7.00</v>
      </c>
      <c r="C288" s="493" t="str">
        <f>C100</f>
        <v>SISTEMA DE COBERTURA</v>
      </c>
      <c r="D288" s="494"/>
      <c r="E288" s="494"/>
      <c r="F288" s="494"/>
      <c r="G288" s="494"/>
      <c r="H288" s="494"/>
      <c r="I288" s="494"/>
      <c r="J288" s="495"/>
      <c r="K288" s="23"/>
      <c r="L288" s="24"/>
      <c r="M288" s="25"/>
      <c r="N288" s="25"/>
      <c r="O288" s="24">
        <f>O100</f>
        <v>0</v>
      </c>
    </row>
    <row r="289" spans="1:15" ht="15" customHeight="1" x14ac:dyDescent="0.3">
      <c r="A289" s="44"/>
      <c r="B289" s="23" t="str">
        <f>B103</f>
        <v>8.00</v>
      </c>
      <c r="C289" s="493" t="str">
        <f>C103</f>
        <v>IMPERMEABILIZAÇÃO</v>
      </c>
      <c r="D289" s="494"/>
      <c r="E289" s="494"/>
      <c r="F289" s="494"/>
      <c r="G289" s="494"/>
      <c r="H289" s="494"/>
      <c r="I289" s="494"/>
      <c r="J289" s="495"/>
      <c r="K289" s="23"/>
      <c r="L289" s="24"/>
      <c r="M289" s="25"/>
      <c r="N289" s="25"/>
      <c r="O289" s="24">
        <f>O103</f>
        <v>0</v>
      </c>
    </row>
    <row r="290" spans="1:15" ht="15" customHeight="1" x14ac:dyDescent="0.3">
      <c r="A290" s="44"/>
      <c r="B290" s="23" t="str">
        <f>B105</f>
        <v>9.00</v>
      </c>
      <c r="C290" s="493" t="str">
        <f>C105</f>
        <v>REVESTIMENTOS INTERNOS E EXTERNOS</v>
      </c>
      <c r="D290" s="494"/>
      <c r="E290" s="494"/>
      <c r="F290" s="494"/>
      <c r="G290" s="494"/>
      <c r="H290" s="494"/>
      <c r="I290" s="494"/>
      <c r="J290" s="495"/>
      <c r="K290" s="23"/>
      <c r="L290" s="24"/>
      <c r="M290" s="25"/>
      <c r="N290" s="25"/>
      <c r="O290" s="24">
        <f>O105</f>
        <v>0</v>
      </c>
    </row>
    <row r="291" spans="1:15" ht="15" customHeight="1" x14ac:dyDescent="0.3">
      <c r="A291" s="44"/>
      <c r="B291" s="23" t="str">
        <f>B120</f>
        <v>10.00</v>
      </c>
      <c r="C291" s="493" t="str">
        <f>C120</f>
        <v>SISTEMAS DE PISOS INTERNOS E EXTERNOS [PAVIMENTAÇÃO]</v>
      </c>
      <c r="D291" s="494"/>
      <c r="E291" s="494"/>
      <c r="F291" s="494"/>
      <c r="G291" s="494"/>
      <c r="H291" s="494"/>
      <c r="I291" s="494"/>
      <c r="J291" s="495"/>
      <c r="K291" s="23"/>
      <c r="L291" s="24"/>
      <c r="M291" s="25"/>
      <c r="N291" s="25"/>
      <c r="O291" s="24">
        <f>O120</f>
        <v>0</v>
      </c>
    </row>
    <row r="292" spans="1:15" ht="15" customHeight="1" x14ac:dyDescent="0.3">
      <c r="A292" s="44"/>
      <c r="B292" s="23" t="str">
        <f>B130</f>
        <v>11.0</v>
      </c>
      <c r="C292" s="493" t="str">
        <f>C130</f>
        <v>PINTURA</v>
      </c>
      <c r="D292" s="494"/>
      <c r="E292" s="494"/>
      <c r="F292" s="494"/>
      <c r="G292" s="494"/>
      <c r="H292" s="494"/>
      <c r="I292" s="494"/>
      <c r="J292" s="495"/>
      <c r="K292" s="23"/>
      <c r="L292" s="24"/>
      <c r="M292" s="25"/>
      <c r="N292" s="25"/>
      <c r="O292" s="24">
        <f>O130</f>
        <v>0</v>
      </c>
    </row>
    <row r="293" spans="1:15" ht="15" customHeight="1" x14ac:dyDescent="0.3">
      <c r="A293" s="44"/>
      <c r="B293" s="23" t="str">
        <f>B138</f>
        <v>12.0</v>
      </c>
      <c r="C293" s="493" t="str">
        <f>C138</f>
        <v>INSTALAÇÕES HIDRAULICAS</v>
      </c>
      <c r="D293" s="494"/>
      <c r="E293" s="494"/>
      <c r="F293" s="494"/>
      <c r="G293" s="494"/>
      <c r="H293" s="494"/>
      <c r="I293" s="494"/>
      <c r="J293" s="495"/>
      <c r="K293" s="23"/>
      <c r="L293" s="24"/>
      <c r="M293" s="25"/>
      <c r="N293" s="25"/>
      <c r="O293" s="24">
        <f>O138</f>
        <v>0</v>
      </c>
    </row>
    <row r="294" spans="1:15" ht="15" customHeight="1" x14ac:dyDescent="0.3">
      <c r="A294" s="44"/>
      <c r="B294" s="23" t="str">
        <f>B175</f>
        <v>13.0</v>
      </c>
      <c r="C294" s="493" t="str">
        <f>C175</f>
        <v>INSTALAÇÕES SANITARIAS</v>
      </c>
      <c r="D294" s="494"/>
      <c r="E294" s="494"/>
      <c r="F294" s="494"/>
      <c r="G294" s="494"/>
      <c r="H294" s="494"/>
      <c r="I294" s="494"/>
      <c r="J294" s="495"/>
      <c r="K294" s="23"/>
      <c r="L294" s="24"/>
      <c r="M294" s="25"/>
      <c r="N294" s="25"/>
      <c r="O294" s="24">
        <f>O175</f>
        <v>0</v>
      </c>
    </row>
    <row r="295" spans="1:15" ht="15" customHeight="1" x14ac:dyDescent="0.3">
      <c r="A295" s="44"/>
      <c r="B295" s="23" t="str">
        <f>B193</f>
        <v>14.0</v>
      </c>
      <c r="C295" s="493" t="str">
        <f>C193</f>
        <v>INSTALAÇÕES DE AGUAS PLUVIAIS</v>
      </c>
      <c r="D295" s="494"/>
      <c r="E295" s="494"/>
      <c r="F295" s="494"/>
      <c r="G295" s="494"/>
      <c r="H295" s="494"/>
      <c r="I295" s="494"/>
      <c r="J295" s="495"/>
      <c r="K295" s="23"/>
      <c r="L295" s="24"/>
      <c r="M295" s="25"/>
      <c r="N295" s="25"/>
      <c r="O295" s="24">
        <f>O193</f>
        <v>0</v>
      </c>
    </row>
    <row r="296" spans="1:15" ht="14.25" customHeight="1" x14ac:dyDescent="0.3">
      <c r="A296" s="44"/>
      <c r="B296" s="23" t="str">
        <f>B196</f>
        <v>15.0</v>
      </c>
      <c r="C296" s="493" t="str">
        <f>C196</f>
        <v>LOUÇAS E METAIS</v>
      </c>
      <c r="D296" s="494"/>
      <c r="E296" s="494"/>
      <c r="F296" s="494"/>
      <c r="G296" s="494"/>
      <c r="H296" s="494"/>
      <c r="I296" s="494"/>
      <c r="J296" s="495"/>
      <c r="K296" s="23"/>
      <c r="L296" s="24"/>
      <c r="M296" s="25"/>
      <c r="N296" s="25"/>
      <c r="O296" s="24">
        <f>O196</f>
        <v>0</v>
      </c>
    </row>
    <row r="297" spans="1:15" ht="15" customHeight="1" x14ac:dyDescent="0.3">
      <c r="A297" s="44"/>
      <c r="B297" s="23" t="str">
        <f>B214</f>
        <v>16.0</v>
      </c>
      <c r="C297" s="493" t="str">
        <f>C214</f>
        <v>SISTEMA DE PROTEÇÃO CONTRA INCENDIO</v>
      </c>
      <c r="D297" s="494"/>
      <c r="E297" s="494"/>
      <c r="F297" s="494"/>
      <c r="G297" s="494"/>
      <c r="H297" s="494"/>
      <c r="I297" s="494"/>
      <c r="J297" s="495"/>
      <c r="K297" s="23"/>
      <c r="L297" s="24"/>
      <c r="M297" s="25"/>
      <c r="N297" s="25"/>
      <c r="O297" s="24">
        <f>O214</f>
        <v>0</v>
      </c>
    </row>
    <row r="298" spans="1:15" ht="15" customHeight="1" x14ac:dyDescent="0.3">
      <c r="A298" s="44"/>
      <c r="B298" s="23" t="str">
        <f>B220</f>
        <v>17.0</v>
      </c>
      <c r="C298" s="493" t="str">
        <f>C220</f>
        <v>INSTALAÇÕES ELETRICAS E TELEFONICAS 220V</v>
      </c>
      <c r="D298" s="494"/>
      <c r="E298" s="494"/>
      <c r="F298" s="494"/>
      <c r="G298" s="494"/>
      <c r="H298" s="494"/>
      <c r="I298" s="494"/>
      <c r="J298" s="495"/>
      <c r="K298" s="23"/>
      <c r="L298" s="24"/>
      <c r="M298" s="25"/>
      <c r="N298" s="25"/>
      <c r="O298" s="24">
        <f>O220</f>
        <v>0</v>
      </c>
    </row>
    <row r="299" spans="1:15" ht="15" customHeight="1" x14ac:dyDescent="0.3">
      <c r="A299" s="44"/>
      <c r="B299" s="23" t="str">
        <f>B263</f>
        <v>18.0</v>
      </c>
      <c r="C299" s="493" t="str">
        <f>C263</f>
        <v>SISTEMA DE PROTEÇÃO CONTRA DESCARGAS ATMOSFERICAS [SPDA]</v>
      </c>
      <c r="D299" s="494"/>
      <c r="E299" s="494"/>
      <c r="F299" s="494"/>
      <c r="G299" s="494"/>
      <c r="H299" s="494"/>
      <c r="I299" s="494"/>
      <c r="J299" s="495"/>
      <c r="K299" s="23"/>
      <c r="L299" s="24"/>
      <c r="M299" s="25"/>
      <c r="N299" s="25"/>
      <c r="O299" s="24">
        <f>O263</f>
        <v>0</v>
      </c>
    </row>
    <row r="300" spans="1:15" ht="15" customHeight="1" x14ac:dyDescent="0.3">
      <c r="A300" s="44"/>
      <c r="B300" s="23" t="str">
        <f>B270</f>
        <v>19.0</v>
      </c>
      <c r="C300" s="493" t="str">
        <f>C270</f>
        <v>SERVIÇOS COMPLEMENTARES</v>
      </c>
      <c r="D300" s="494"/>
      <c r="E300" s="494"/>
      <c r="F300" s="494"/>
      <c r="G300" s="494"/>
      <c r="H300" s="494"/>
      <c r="I300" s="494"/>
      <c r="J300" s="495"/>
      <c r="K300" s="23"/>
      <c r="L300" s="24"/>
      <c r="M300" s="25"/>
      <c r="N300" s="25"/>
      <c r="O300" s="24">
        <f>O270</f>
        <v>0</v>
      </c>
    </row>
    <row r="301" spans="1:15" ht="14.25" customHeight="1" x14ac:dyDescent="0.3">
      <c r="A301" s="44"/>
      <c r="B301" s="23" t="str">
        <f>B277</f>
        <v>20.0</v>
      </c>
      <c r="C301" s="493" t="str">
        <f>C277</f>
        <v>SERVIÇOS FINAIS</v>
      </c>
      <c r="D301" s="494"/>
      <c r="E301" s="494"/>
      <c r="F301" s="494"/>
      <c r="G301" s="494"/>
      <c r="H301" s="494"/>
      <c r="I301" s="494"/>
      <c r="J301" s="495"/>
      <c r="K301" s="23"/>
      <c r="L301" s="24"/>
      <c r="M301" s="25"/>
      <c r="N301" s="25"/>
      <c r="O301" s="24">
        <f>O277</f>
        <v>0</v>
      </c>
    </row>
    <row r="302" spans="1:15" ht="14.25" customHeight="1" x14ac:dyDescent="0.3">
      <c r="A302" s="34"/>
      <c r="B302" s="35"/>
      <c r="C302" s="188" t="s">
        <v>27</v>
      </c>
      <c r="D302" s="45"/>
      <c r="E302" s="45"/>
      <c r="F302" s="45"/>
      <c r="G302" s="45"/>
      <c r="H302" s="45"/>
      <c r="I302" s="45"/>
      <c r="J302" s="45"/>
      <c r="K302" s="35"/>
      <c r="L302" s="37"/>
      <c r="M302" s="38"/>
      <c r="N302" s="40"/>
      <c r="O302" s="39">
        <f>SUBTOTAL(9,O282:O301)</f>
        <v>0</v>
      </c>
    </row>
    <row r="303" spans="1:15" ht="14.25" customHeight="1" x14ac:dyDescent="0.3">
      <c r="A303" s="1"/>
      <c r="B303" s="1"/>
      <c r="C303" s="187"/>
      <c r="K303" s="1"/>
      <c r="L303" s="41"/>
      <c r="M303" s="42"/>
      <c r="N303" s="43"/>
      <c r="O303" s="3"/>
    </row>
    <row r="304" spans="1:15" ht="14.25" customHeight="1" x14ac:dyDescent="0.3">
      <c r="A304" s="1"/>
      <c r="B304" s="1"/>
      <c r="C304" s="187"/>
      <c r="K304" s="1"/>
      <c r="L304" s="41"/>
      <c r="M304" s="42"/>
      <c r="N304" s="43"/>
      <c r="O304" s="3"/>
    </row>
    <row r="305" spans="1:26" ht="14.25" customHeight="1" x14ac:dyDescent="0.3">
      <c r="A305" s="1"/>
      <c r="B305" s="1"/>
      <c r="C305" s="187"/>
      <c r="K305" s="1"/>
      <c r="L305" s="41"/>
      <c r="M305" s="42"/>
      <c r="N305" s="43"/>
      <c r="O305" s="3"/>
    </row>
    <row r="306" spans="1:26" ht="14.25" customHeight="1" x14ac:dyDescent="0.3">
      <c r="A306" s="1"/>
      <c r="B306" s="1"/>
      <c r="C306" s="187"/>
      <c r="K306" s="1"/>
      <c r="L306" s="41"/>
      <c r="M306" s="42"/>
      <c r="N306" s="43"/>
      <c r="O306" s="3"/>
    </row>
    <row r="307" spans="1:26" ht="14.25" customHeight="1" x14ac:dyDescent="0.3">
      <c r="A307" s="1"/>
      <c r="B307" s="1"/>
      <c r="C307" s="187"/>
      <c r="K307" s="1"/>
      <c r="L307" s="41"/>
      <c r="M307" s="42"/>
      <c r="N307" s="43"/>
      <c r="O307" s="3"/>
    </row>
    <row r="308" spans="1:26" ht="14.25" customHeight="1" x14ac:dyDescent="0.3">
      <c r="A308" s="49"/>
      <c r="B308" s="49"/>
      <c r="C308" s="372"/>
      <c r="D308" s="372"/>
      <c r="E308" s="372"/>
      <c r="F308" s="372"/>
      <c r="G308" s="50"/>
      <c r="H308" s="50"/>
      <c r="I308" s="50"/>
      <c r="J308" s="50"/>
      <c r="K308" s="49"/>
      <c r="L308" s="319"/>
      <c r="M308" s="319"/>
      <c r="N308" s="319"/>
      <c r="O308" s="53"/>
      <c r="Q308" s="50"/>
      <c r="R308" s="50"/>
      <c r="S308" s="50"/>
      <c r="T308" s="50"/>
      <c r="U308" s="166"/>
      <c r="V308" s="101"/>
      <c r="W308" s="101"/>
      <c r="X308" s="101"/>
      <c r="Y308" s="50"/>
      <c r="Z308" s="50"/>
    </row>
    <row r="309" spans="1:26" ht="14.25" customHeight="1" x14ac:dyDescent="0.3">
      <c r="A309" s="47"/>
      <c r="B309" s="47"/>
      <c r="C309" s="322"/>
      <c r="D309" s="322"/>
      <c r="E309" s="322"/>
      <c r="F309" s="322"/>
      <c r="G309" s="46"/>
      <c r="H309" s="319"/>
      <c r="I309" s="319"/>
      <c r="J309" s="319"/>
      <c r="K309" s="145"/>
      <c r="L309" s="320"/>
      <c r="M309" s="321"/>
      <c r="N309" s="321"/>
      <c r="O309" s="146"/>
      <c r="Q309" s="46"/>
      <c r="R309" s="46"/>
      <c r="S309" s="46"/>
      <c r="T309" s="46"/>
      <c r="U309" s="167"/>
      <c r="V309" s="102"/>
      <c r="W309" s="102"/>
      <c r="X309" s="102"/>
      <c r="Y309" s="46"/>
      <c r="Z309" s="46"/>
    </row>
    <row r="310" spans="1:26" ht="14.4" x14ac:dyDescent="0.3">
      <c r="A310" s="10"/>
      <c r="B310" s="10"/>
      <c r="C310" s="55"/>
      <c r="D310" s="55"/>
      <c r="E310" s="55"/>
      <c r="F310" s="55"/>
      <c r="G310" s="13"/>
      <c r="H310" s="320"/>
      <c r="I310" s="321"/>
      <c r="J310" s="321"/>
      <c r="K310" s="15"/>
      <c r="L310" s="318"/>
      <c r="M310" s="318"/>
      <c r="N310" s="318"/>
      <c r="O310" s="9"/>
      <c r="Q310" s="13"/>
      <c r="R310" s="13"/>
      <c r="S310" s="13"/>
      <c r="T310" s="13"/>
      <c r="U310" s="168"/>
      <c r="V310" s="103"/>
      <c r="W310" s="103"/>
      <c r="X310" s="103"/>
      <c r="Y310" s="13"/>
      <c r="Z310" s="13"/>
    </row>
    <row r="311" spans="1:26" ht="15" customHeight="1" x14ac:dyDescent="0.3">
      <c r="A311" s="56"/>
      <c r="B311" s="56"/>
      <c r="C311" s="191"/>
      <c r="D311" s="58"/>
      <c r="E311" s="58"/>
      <c r="F311" s="58"/>
      <c r="G311" s="58"/>
      <c r="H311" s="318"/>
      <c r="I311" s="318"/>
      <c r="J311" s="318"/>
      <c r="K311" s="56"/>
      <c r="L311" s="57"/>
      <c r="M311" s="57"/>
      <c r="N311" s="56"/>
      <c r="O311" s="56"/>
      <c r="Q311" s="58"/>
      <c r="R311" s="58"/>
      <c r="S311" s="58"/>
      <c r="T311" s="58"/>
      <c r="U311" s="162"/>
      <c r="V311" s="100"/>
      <c r="W311" s="100"/>
      <c r="X311" s="100"/>
      <c r="Y311" s="58"/>
      <c r="Z311" s="58"/>
    </row>
    <row r="312" spans="1:26" ht="15" customHeight="1" x14ac:dyDescent="0.3">
      <c r="A312" s="56"/>
      <c r="B312" s="56"/>
      <c r="C312" s="191"/>
      <c r="D312" s="58"/>
      <c r="E312" s="58"/>
      <c r="F312" s="58"/>
      <c r="G312" s="58"/>
      <c r="H312" s="58"/>
      <c r="I312" s="58"/>
      <c r="J312" s="58"/>
      <c r="K312" s="56"/>
      <c r="L312" s="57"/>
      <c r="M312" s="57"/>
      <c r="N312" s="56"/>
      <c r="O312" s="56"/>
      <c r="Q312" s="58"/>
      <c r="R312" s="58"/>
      <c r="S312" s="58"/>
      <c r="T312" s="58"/>
      <c r="U312" s="162"/>
      <c r="V312" s="100"/>
      <c r="W312" s="100"/>
      <c r="X312" s="100"/>
      <c r="Y312" s="58"/>
      <c r="Z312" s="58"/>
    </row>
    <row r="313" spans="1:26" ht="14.25" customHeight="1" x14ac:dyDescent="0.3">
      <c r="A313" s="15"/>
      <c r="B313" s="15"/>
      <c r="C313" s="189"/>
      <c r="D313" s="8"/>
      <c r="E313" s="8"/>
      <c r="F313" s="8"/>
      <c r="G313" s="8"/>
      <c r="H313" s="8"/>
      <c r="I313" s="8"/>
      <c r="J313" s="8"/>
      <c r="K313" s="15"/>
      <c r="L313" s="48"/>
      <c r="M313" s="59"/>
      <c r="N313" s="60"/>
      <c r="O313" s="9"/>
      <c r="Q313" s="8"/>
      <c r="R313" s="8"/>
      <c r="S313" s="8"/>
      <c r="T313" s="8"/>
      <c r="U313" s="162"/>
      <c r="V313" s="100"/>
      <c r="W313" s="100"/>
      <c r="X313" s="100"/>
      <c r="Y313" s="8"/>
      <c r="Z313" s="8"/>
    </row>
    <row r="314" spans="1:26" ht="14.25" customHeight="1" x14ac:dyDescent="0.3">
      <c r="A314" s="49"/>
      <c r="B314" s="49"/>
      <c r="C314" s="190"/>
      <c r="D314" s="50"/>
      <c r="E314" s="50"/>
      <c r="F314" s="50"/>
      <c r="G314" s="50"/>
      <c r="H314" s="50"/>
      <c r="I314" s="50"/>
      <c r="J314" s="50"/>
      <c r="K314" s="49"/>
      <c r="L314" s="51"/>
      <c r="M314" s="52"/>
      <c r="N314" s="54"/>
      <c r="O314" s="53"/>
      <c r="Q314" s="50"/>
      <c r="R314" s="50"/>
      <c r="S314" s="50"/>
      <c r="T314" s="50"/>
      <c r="U314" s="166"/>
      <c r="V314" s="101"/>
      <c r="W314" s="101"/>
      <c r="X314" s="101"/>
      <c r="Y314" s="50"/>
      <c r="Z314" s="50"/>
    </row>
    <row r="315" spans="1:26" ht="14.25" customHeight="1" x14ac:dyDescent="0.3">
      <c r="A315" s="49"/>
      <c r="B315" s="49"/>
      <c r="C315" s="190"/>
      <c r="D315" s="50"/>
      <c r="E315" s="50"/>
      <c r="F315" s="50"/>
      <c r="G315" s="50"/>
      <c r="H315" s="50"/>
      <c r="I315" s="50"/>
      <c r="J315" s="50"/>
      <c r="K315" s="49"/>
      <c r="L315" s="51"/>
      <c r="M315" s="52"/>
      <c r="N315" s="54"/>
      <c r="O315" s="53"/>
      <c r="Q315" s="50"/>
      <c r="R315" s="50"/>
      <c r="S315" s="50"/>
      <c r="T315" s="50"/>
      <c r="U315" s="166"/>
      <c r="V315" s="101"/>
      <c r="W315" s="101"/>
      <c r="X315" s="101"/>
      <c r="Y315" s="50"/>
      <c r="Z315" s="50"/>
    </row>
    <row r="316" spans="1:26" ht="14.25" customHeight="1" x14ac:dyDescent="0.3">
      <c r="A316" s="49"/>
      <c r="B316" s="49"/>
      <c r="C316" s="190"/>
      <c r="D316" s="50"/>
      <c r="E316" s="50"/>
      <c r="F316" s="50"/>
      <c r="G316" s="50"/>
      <c r="H316" s="50"/>
      <c r="I316" s="50"/>
      <c r="J316" s="50"/>
      <c r="K316" s="49"/>
      <c r="L316" s="51"/>
      <c r="M316" s="52"/>
      <c r="N316" s="54"/>
      <c r="O316" s="53"/>
      <c r="Q316" s="50"/>
      <c r="R316" s="50"/>
      <c r="S316" s="50"/>
      <c r="T316" s="50"/>
      <c r="U316" s="166"/>
      <c r="V316" s="101"/>
      <c r="W316" s="101"/>
      <c r="X316" s="101"/>
      <c r="Y316" s="50"/>
      <c r="Z316" s="50"/>
    </row>
    <row r="317" spans="1:26" ht="14.25" customHeight="1" x14ac:dyDescent="0.3">
      <c r="A317" s="1"/>
      <c r="B317" s="1"/>
      <c r="C317" s="187"/>
      <c r="K317" s="1"/>
      <c r="L317" s="41"/>
      <c r="M317" s="42"/>
      <c r="N317" s="43"/>
      <c r="O317" s="3"/>
    </row>
    <row r="318" spans="1:26" ht="14.25" customHeight="1" x14ac:dyDescent="0.3">
      <c r="A318" s="1"/>
      <c r="B318" s="1"/>
      <c r="C318" s="187"/>
      <c r="K318" s="1"/>
      <c r="L318" s="41"/>
      <c r="M318" s="42"/>
      <c r="N318" s="43"/>
      <c r="O318" s="3"/>
    </row>
    <row r="319" spans="1:26" ht="14.25" customHeight="1" x14ac:dyDescent="0.3">
      <c r="A319" s="1"/>
      <c r="B319" s="1"/>
      <c r="C319" s="187"/>
      <c r="K319" s="1"/>
      <c r="L319" s="41"/>
      <c r="M319" s="42"/>
      <c r="N319" s="43"/>
      <c r="O319" s="3"/>
    </row>
    <row r="320" spans="1:26" ht="14.25" customHeight="1" x14ac:dyDescent="0.3">
      <c r="A320" s="1"/>
      <c r="B320" s="1"/>
      <c r="C320" s="187"/>
      <c r="K320" s="1"/>
      <c r="L320" s="41"/>
      <c r="M320" s="42"/>
      <c r="N320" s="43"/>
      <c r="O320" s="3"/>
    </row>
    <row r="321" spans="1:15" ht="14.25" customHeight="1" x14ac:dyDescent="0.3">
      <c r="A321" s="1"/>
      <c r="B321" s="1"/>
      <c r="C321" s="187"/>
      <c r="K321" s="1"/>
      <c r="L321" s="41"/>
      <c r="M321" s="42"/>
      <c r="N321" s="43"/>
      <c r="O321" s="3"/>
    </row>
    <row r="322" spans="1:15" ht="14.25" customHeight="1" x14ac:dyDescent="0.3">
      <c r="A322" s="1"/>
      <c r="B322" s="1"/>
      <c r="C322" s="187"/>
      <c r="K322" s="1"/>
      <c r="L322" s="41"/>
      <c r="M322" s="42"/>
      <c r="N322" s="43"/>
      <c r="O322" s="3"/>
    </row>
    <row r="323" spans="1:15" ht="14.25" customHeight="1" x14ac:dyDescent="0.3">
      <c r="A323" s="1"/>
      <c r="B323" s="1"/>
      <c r="C323" s="187"/>
      <c r="K323" s="1"/>
      <c r="L323" s="41"/>
      <c r="M323" s="42"/>
      <c r="N323" s="43"/>
      <c r="O323" s="3"/>
    </row>
    <row r="324" spans="1:15" ht="14.25" customHeight="1" x14ac:dyDescent="0.3">
      <c r="A324" s="1"/>
      <c r="B324" s="1"/>
      <c r="C324" s="187"/>
      <c r="K324" s="1"/>
      <c r="L324" s="41"/>
      <c r="M324" s="42"/>
      <c r="N324" s="43"/>
      <c r="O324" s="3"/>
    </row>
    <row r="325" spans="1:15" ht="14.25" customHeight="1" x14ac:dyDescent="0.3">
      <c r="A325" s="1"/>
      <c r="B325" s="1"/>
      <c r="C325" s="187"/>
      <c r="K325" s="1"/>
      <c r="L325" s="41"/>
      <c r="M325" s="42"/>
      <c r="N325" s="43"/>
      <c r="O325" s="3"/>
    </row>
    <row r="326" spans="1:15" ht="14.25" customHeight="1" x14ac:dyDescent="0.3">
      <c r="A326" s="1"/>
      <c r="B326" s="1"/>
      <c r="C326" s="187"/>
      <c r="K326" s="1"/>
      <c r="L326" s="41"/>
      <c r="M326" s="42"/>
      <c r="N326" s="43"/>
      <c r="O326" s="3"/>
    </row>
    <row r="327" spans="1:15" ht="14.25" customHeight="1" x14ac:dyDescent="0.3">
      <c r="A327" s="1"/>
      <c r="B327" s="1"/>
      <c r="C327" s="187"/>
      <c r="K327" s="1"/>
      <c r="L327" s="41"/>
      <c r="M327" s="42"/>
      <c r="N327" s="43"/>
      <c r="O327" s="3"/>
    </row>
    <row r="328" spans="1:15" ht="14.25" customHeight="1" x14ac:dyDescent="0.3">
      <c r="A328" s="1"/>
      <c r="B328" s="1"/>
      <c r="C328" s="187"/>
      <c r="K328" s="1"/>
      <c r="L328" s="41"/>
      <c r="M328" s="42"/>
      <c r="N328" s="43"/>
      <c r="O328" s="3"/>
    </row>
    <row r="329" spans="1:15" ht="14.25" customHeight="1" x14ac:dyDescent="0.3">
      <c r="A329" s="1"/>
      <c r="B329" s="1"/>
      <c r="C329" s="187"/>
      <c r="K329" s="1"/>
      <c r="L329" s="41"/>
      <c r="M329" s="42"/>
      <c r="N329" s="43"/>
      <c r="O329" s="3"/>
    </row>
    <row r="330" spans="1:15" ht="14.25" customHeight="1" x14ac:dyDescent="0.3">
      <c r="A330" s="1"/>
      <c r="B330" s="1"/>
      <c r="C330" s="187"/>
      <c r="K330" s="1"/>
      <c r="L330" s="41"/>
      <c r="M330" s="42"/>
      <c r="N330" s="43"/>
      <c r="O330" s="3"/>
    </row>
    <row r="331" spans="1:15" ht="14.25" customHeight="1" x14ac:dyDescent="0.3">
      <c r="A331" s="1"/>
      <c r="B331" s="1"/>
      <c r="C331" s="187"/>
      <c r="K331" s="1"/>
      <c r="L331" s="41"/>
      <c r="M331" s="42"/>
      <c r="N331" s="43"/>
      <c r="O331" s="3"/>
    </row>
    <row r="332" spans="1:15" ht="14.25" customHeight="1" x14ac:dyDescent="0.3">
      <c r="A332" s="1"/>
      <c r="B332" s="1"/>
      <c r="C332" s="187"/>
      <c r="K332" s="1"/>
      <c r="L332" s="41"/>
      <c r="M332" s="42"/>
      <c r="N332" s="43"/>
      <c r="O332" s="3"/>
    </row>
    <row r="333" spans="1:15" ht="14.25" customHeight="1" x14ac:dyDescent="0.3">
      <c r="A333" s="1"/>
      <c r="B333" s="1"/>
      <c r="C333" s="187"/>
      <c r="K333" s="1"/>
      <c r="L333" s="41"/>
      <c r="M333" s="42"/>
      <c r="N333" s="43"/>
      <c r="O333" s="3"/>
    </row>
    <row r="334" spans="1:15" ht="14.25" customHeight="1" x14ac:dyDescent="0.3">
      <c r="A334" s="1"/>
      <c r="B334" s="1"/>
      <c r="C334" s="187"/>
      <c r="K334" s="1"/>
      <c r="L334" s="41"/>
      <c r="M334" s="42"/>
      <c r="N334" s="43"/>
      <c r="O334" s="3"/>
    </row>
    <row r="335" spans="1:15" ht="14.25" customHeight="1" x14ac:dyDescent="0.3">
      <c r="A335" s="1"/>
      <c r="B335" s="1"/>
      <c r="C335" s="187"/>
      <c r="K335" s="1"/>
      <c r="L335" s="41"/>
      <c r="M335" s="42"/>
      <c r="N335" s="43"/>
      <c r="O335" s="3"/>
    </row>
    <row r="336" spans="1:15" ht="14.25" customHeight="1" x14ac:dyDescent="0.3">
      <c r="A336" s="1"/>
      <c r="B336" s="1"/>
      <c r="C336" s="187"/>
      <c r="K336" s="1"/>
      <c r="L336" s="41"/>
      <c r="M336" s="42"/>
      <c r="N336" s="43"/>
      <c r="O336" s="3"/>
    </row>
    <row r="337" spans="1:15" ht="14.25" customHeight="1" x14ac:dyDescent="0.3">
      <c r="A337" s="1"/>
      <c r="B337" s="1"/>
      <c r="C337" s="187"/>
      <c r="K337" s="1"/>
      <c r="L337" s="41"/>
      <c r="M337" s="42"/>
      <c r="N337" s="43"/>
      <c r="O337" s="3"/>
    </row>
    <row r="338" spans="1:15" ht="14.25" customHeight="1" x14ac:dyDescent="0.3">
      <c r="A338" s="1"/>
      <c r="B338" s="1"/>
      <c r="C338" s="187"/>
      <c r="K338" s="1"/>
      <c r="L338" s="41"/>
      <c r="M338" s="42"/>
      <c r="N338" s="43"/>
      <c r="O338" s="3"/>
    </row>
    <row r="339" spans="1:15" ht="14.25" customHeight="1" x14ac:dyDescent="0.3">
      <c r="A339" s="1"/>
      <c r="B339" s="1"/>
      <c r="C339" s="187"/>
      <c r="K339" s="1"/>
      <c r="L339" s="41"/>
      <c r="M339" s="42"/>
      <c r="N339" s="43"/>
      <c r="O339" s="3"/>
    </row>
    <row r="340" spans="1:15" ht="14.25" customHeight="1" x14ac:dyDescent="0.3">
      <c r="A340" s="1"/>
      <c r="B340" s="1"/>
      <c r="C340" s="187"/>
      <c r="K340" s="1"/>
      <c r="L340" s="41"/>
      <c r="M340" s="42"/>
      <c r="N340" s="43"/>
      <c r="O340" s="3"/>
    </row>
    <row r="341" spans="1:15" ht="14.25" customHeight="1" x14ac:dyDescent="0.3">
      <c r="A341" s="1"/>
      <c r="B341" s="1"/>
      <c r="C341" s="187"/>
      <c r="K341" s="1"/>
      <c r="L341" s="41"/>
      <c r="M341" s="42"/>
      <c r="N341" s="43"/>
      <c r="O341" s="3"/>
    </row>
    <row r="342" spans="1:15" ht="14.25" customHeight="1" x14ac:dyDescent="0.3">
      <c r="A342" s="1"/>
      <c r="B342" s="1"/>
      <c r="C342" s="187"/>
      <c r="K342" s="1"/>
      <c r="L342" s="41"/>
      <c r="M342" s="42"/>
      <c r="N342" s="43"/>
      <c r="O342" s="3"/>
    </row>
    <row r="343" spans="1:15" ht="14.25" customHeight="1" x14ac:dyDescent="0.3">
      <c r="A343" s="1"/>
      <c r="B343" s="1"/>
      <c r="C343" s="187"/>
      <c r="K343" s="1"/>
      <c r="L343" s="41"/>
      <c r="M343" s="42"/>
      <c r="N343" s="43"/>
      <c r="O343" s="3"/>
    </row>
    <row r="344" spans="1:15" ht="14.25" customHeight="1" x14ac:dyDescent="0.3">
      <c r="A344" s="1"/>
      <c r="B344" s="1"/>
      <c r="C344" s="187"/>
      <c r="K344" s="1"/>
      <c r="L344" s="41"/>
      <c r="M344" s="42"/>
      <c r="N344" s="43"/>
      <c r="O344" s="3"/>
    </row>
    <row r="345" spans="1:15" ht="14.25" customHeight="1" x14ac:dyDescent="0.3">
      <c r="A345" s="1"/>
      <c r="B345" s="1"/>
      <c r="C345" s="187"/>
      <c r="K345" s="1"/>
      <c r="L345" s="41"/>
      <c r="M345" s="42"/>
      <c r="N345" s="43"/>
      <c r="O345" s="3"/>
    </row>
    <row r="346" spans="1:15" ht="14.25" customHeight="1" x14ac:dyDescent="0.3">
      <c r="A346" s="1"/>
      <c r="B346" s="1"/>
      <c r="C346" s="187"/>
      <c r="K346" s="1"/>
      <c r="L346" s="41"/>
      <c r="M346" s="42"/>
      <c r="N346" s="43"/>
      <c r="O346" s="3"/>
    </row>
    <row r="347" spans="1:15" ht="14.25" customHeight="1" x14ac:dyDescent="0.3">
      <c r="A347" s="1"/>
      <c r="B347" s="1"/>
      <c r="C347" s="187"/>
      <c r="K347" s="1"/>
      <c r="L347" s="41"/>
      <c r="M347" s="42"/>
      <c r="N347" s="43"/>
      <c r="O347" s="3"/>
    </row>
    <row r="348" spans="1:15" ht="14.25" customHeight="1" x14ac:dyDescent="0.3">
      <c r="A348" s="1"/>
      <c r="B348" s="1"/>
      <c r="C348" s="187"/>
      <c r="K348" s="1"/>
      <c r="L348" s="41"/>
      <c r="M348" s="42"/>
      <c r="N348" s="43"/>
      <c r="O348" s="3"/>
    </row>
    <row r="349" spans="1:15" ht="14.25" customHeight="1" x14ac:dyDescent="0.3">
      <c r="A349" s="1"/>
      <c r="B349" s="1"/>
      <c r="C349" s="187"/>
      <c r="K349" s="1"/>
      <c r="L349" s="41"/>
      <c r="M349" s="42"/>
      <c r="N349" s="43"/>
      <c r="O349" s="3"/>
    </row>
    <row r="350" spans="1:15" ht="14.25" customHeight="1" x14ac:dyDescent="0.3">
      <c r="A350" s="1"/>
      <c r="B350" s="1"/>
      <c r="C350" s="187"/>
      <c r="K350" s="1"/>
      <c r="L350" s="41"/>
      <c r="M350" s="42"/>
      <c r="N350" s="43"/>
      <c r="O350" s="3"/>
    </row>
    <row r="351" spans="1:15" ht="14.25" customHeight="1" x14ac:dyDescent="0.3">
      <c r="A351" s="1"/>
      <c r="B351" s="1"/>
      <c r="C351" s="187"/>
      <c r="K351" s="1"/>
      <c r="L351" s="41"/>
      <c r="M351" s="42"/>
      <c r="N351" s="43"/>
      <c r="O351" s="3"/>
    </row>
    <row r="352" spans="1:15" ht="14.25" customHeight="1" x14ac:dyDescent="0.3">
      <c r="A352" s="1"/>
      <c r="B352" s="1"/>
      <c r="C352" s="187"/>
      <c r="K352" s="1"/>
      <c r="L352" s="41"/>
      <c r="M352" s="42"/>
      <c r="N352" s="43"/>
      <c r="O352" s="3"/>
    </row>
    <row r="353" spans="1:15" ht="14.25" customHeight="1" x14ac:dyDescent="0.3">
      <c r="A353" s="1"/>
      <c r="B353" s="1"/>
      <c r="C353" s="187"/>
      <c r="K353" s="1"/>
      <c r="L353" s="41"/>
      <c r="M353" s="42"/>
      <c r="N353" s="43"/>
      <c r="O353" s="3"/>
    </row>
    <row r="354" spans="1:15" ht="14.25" customHeight="1" x14ac:dyDescent="0.3">
      <c r="A354" s="1"/>
      <c r="B354" s="1"/>
      <c r="C354" s="187"/>
      <c r="K354" s="1"/>
      <c r="L354" s="41"/>
      <c r="M354" s="42"/>
      <c r="N354" s="43"/>
      <c r="O354" s="3"/>
    </row>
    <row r="355" spans="1:15" ht="14.25" customHeight="1" x14ac:dyDescent="0.3">
      <c r="A355" s="1"/>
      <c r="B355" s="1"/>
      <c r="C355" s="187"/>
      <c r="K355" s="1"/>
      <c r="L355" s="41"/>
      <c r="M355" s="42"/>
      <c r="N355" s="43"/>
      <c r="O355" s="3"/>
    </row>
    <row r="356" spans="1:15" ht="14.25" customHeight="1" x14ac:dyDescent="0.3">
      <c r="A356" s="1"/>
      <c r="B356" s="1"/>
      <c r="C356" s="187"/>
      <c r="K356" s="1"/>
      <c r="L356" s="41"/>
      <c r="M356" s="42"/>
      <c r="N356" s="43"/>
      <c r="O356" s="3"/>
    </row>
    <row r="357" spans="1:15" ht="14.25" customHeight="1" x14ac:dyDescent="0.3">
      <c r="A357" s="1"/>
      <c r="B357" s="1"/>
      <c r="C357" s="187"/>
      <c r="K357" s="1"/>
      <c r="L357" s="41"/>
      <c r="M357" s="42"/>
      <c r="N357" s="43"/>
      <c r="O357" s="3"/>
    </row>
    <row r="358" spans="1:15" ht="14.25" customHeight="1" x14ac:dyDescent="0.3">
      <c r="A358" s="1"/>
      <c r="B358" s="1"/>
      <c r="C358" s="187"/>
      <c r="K358" s="1"/>
      <c r="L358" s="41"/>
      <c r="M358" s="42"/>
      <c r="N358" s="43"/>
      <c r="O358" s="3"/>
    </row>
    <row r="359" spans="1:15" ht="14.25" customHeight="1" x14ac:dyDescent="0.3">
      <c r="A359" s="1"/>
      <c r="B359" s="1"/>
      <c r="C359" s="187"/>
      <c r="K359" s="1"/>
      <c r="L359" s="41"/>
      <c r="M359" s="42"/>
      <c r="N359" s="43"/>
      <c r="O359" s="3"/>
    </row>
    <row r="360" spans="1:15" ht="14.25" customHeight="1" x14ac:dyDescent="0.3">
      <c r="A360" s="1"/>
      <c r="B360" s="1"/>
      <c r="C360" s="187"/>
      <c r="K360" s="1"/>
      <c r="L360" s="41"/>
      <c r="M360" s="42"/>
      <c r="N360" s="43"/>
      <c r="O360" s="3"/>
    </row>
    <row r="361" spans="1:15" ht="14.25" customHeight="1" x14ac:dyDescent="0.3">
      <c r="A361" s="1"/>
      <c r="B361" s="1"/>
      <c r="C361" s="187"/>
      <c r="K361" s="1"/>
      <c r="L361" s="41"/>
      <c r="M361" s="42"/>
      <c r="N361" s="43"/>
      <c r="O361" s="3"/>
    </row>
    <row r="362" spans="1:15" ht="14.25" customHeight="1" x14ac:dyDescent="0.3">
      <c r="A362" s="1"/>
      <c r="B362" s="1"/>
      <c r="C362" s="187"/>
      <c r="K362" s="1"/>
      <c r="L362" s="41"/>
      <c r="M362" s="42"/>
      <c r="N362" s="43"/>
      <c r="O362" s="3"/>
    </row>
    <row r="363" spans="1:15" ht="14.25" customHeight="1" x14ac:dyDescent="0.3">
      <c r="A363" s="1"/>
      <c r="B363" s="1"/>
      <c r="C363" s="187"/>
      <c r="K363" s="1"/>
      <c r="L363" s="41"/>
      <c r="M363" s="42"/>
      <c r="N363" s="43"/>
      <c r="O363" s="3"/>
    </row>
    <row r="364" spans="1:15" ht="14.25" customHeight="1" x14ac:dyDescent="0.3">
      <c r="A364" s="1"/>
      <c r="B364" s="1"/>
      <c r="C364" s="187"/>
      <c r="K364" s="1"/>
      <c r="L364" s="41"/>
      <c r="M364" s="42"/>
      <c r="N364" s="43"/>
      <c r="O364" s="3"/>
    </row>
    <row r="365" spans="1:15" ht="14.25" customHeight="1" x14ac:dyDescent="0.3">
      <c r="A365" s="1"/>
      <c r="B365" s="1"/>
      <c r="C365" s="187"/>
      <c r="K365" s="1"/>
      <c r="L365" s="41"/>
      <c r="M365" s="42"/>
      <c r="N365" s="43"/>
      <c r="O365" s="3"/>
    </row>
    <row r="366" spans="1:15" ht="14.25" customHeight="1" x14ac:dyDescent="0.3">
      <c r="A366" s="1"/>
      <c r="B366" s="1"/>
      <c r="C366" s="187"/>
      <c r="K366" s="1"/>
      <c r="L366" s="41"/>
      <c r="M366" s="42"/>
      <c r="N366" s="43"/>
      <c r="O366" s="3"/>
    </row>
    <row r="367" spans="1:15" ht="14.25" customHeight="1" x14ac:dyDescent="0.3">
      <c r="A367" s="1"/>
      <c r="B367" s="1"/>
      <c r="C367" s="187"/>
      <c r="K367" s="1"/>
      <c r="L367" s="41"/>
      <c r="M367" s="42"/>
      <c r="N367" s="43"/>
      <c r="O367" s="3"/>
    </row>
    <row r="368" spans="1:15" ht="14.25" customHeight="1" x14ac:dyDescent="0.3">
      <c r="A368" s="1"/>
      <c r="B368" s="1"/>
      <c r="C368" s="187"/>
      <c r="K368" s="1"/>
      <c r="L368" s="41"/>
      <c r="M368" s="42"/>
      <c r="N368" s="43"/>
      <c r="O368" s="3"/>
    </row>
    <row r="369" spans="1:15" ht="14.25" customHeight="1" x14ac:dyDescent="0.3">
      <c r="A369" s="1"/>
      <c r="B369" s="1"/>
      <c r="C369" s="187"/>
      <c r="K369" s="1"/>
      <c r="L369" s="41"/>
      <c r="M369" s="42"/>
      <c r="N369" s="43"/>
      <c r="O369" s="3"/>
    </row>
    <row r="370" spans="1:15" ht="14.25" customHeight="1" x14ac:dyDescent="0.3">
      <c r="A370" s="1"/>
      <c r="B370" s="1"/>
      <c r="C370" s="187"/>
      <c r="K370" s="1"/>
      <c r="L370" s="41"/>
      <c r="M370" s="42"/>
      <c r="N370" s="43"/>
      <c r="O370" s="3"/>
    </row>
    <row r="371" spans="1:15" ht="14.25" customHeight="1" x14ac:dyDescent="0.3">
      <c r="A371" s="1"/>
      <c r="B371" s="1"/>
      <c r="C371" s="187"/>
      <c r="K371" s="1"/>
      <c r="L371" s="41"/>
      <c r="M371" s="42"/>
      <c r="N371" s="43"/>
      <c r="O371" s="3"/>
    </row>
    <row r="372" spans="1:15" ht="14.25" customHeight="1" x14ac:dyDescent="0.3">
      <c r="A372" s="1"/>
      <c r="B372" s="1"/>
      <c r="C372" s="187"/>
      <c r="K372" s="1"/>
      <c r="L372" s="41"/>
      <c r="M372" s="42"/>
      <c r="N372" s="43"/>
      <c r="O372" s="3"/>
    </row>
    <row r="373" spans="1:15" ht="14.25" customHeight="1" x14ac:dyDescent="0.3">
      <c r="A373" s="1"/>
      <c r="B373" s="1"/>
      <c r="C373" s="187"/>
      <c r="K373" s="1"/>
      <c r="L373" s="41"/>
      <c r="M373" s="42"/>
      <c r="N373" s="43"/>
      <c r="O373" s="3"/>
    </row>
    <row r="374" spans="1:15" ht="14.25" customHeight="1" x14ac:dyDescent="0.3">
      <c r="A374" s="1"/>
      <c r="B374" s="1"/>
      <c r="C374" s="187"/>
      <c r="K374" s="1"/>
      <c r="L374" s="41"/>
      <c r="M374" s="42"/>
      <c r="N374" s="43"/>
      <c r="O374" s="3"/>
    </row>
    <row r="375" spans="1:15" ht="14.25" customHeight="1" x14ac:dyDescent="0.3">
      <c r="A375" s="1"/>
      <c r="B375" s="1"/>
      <c r="C375" s="187"/>
      <c r="K375" s="1"/>
      <c r="L375" s="41"/>
      <c r="M375" s="42"/>
      <c r="N375" s="43"/>
      <c r="O375" s="3"/>
    </row>
    <row r="376" spans="1:15" ht="14.25" customHeight="1" x14ac:dyDescent="0.3">
      <c r="A376" s="1"/>
      <c r="B376" s="1"/>
      <c r="C376" s="187"/>
      <c r="K376" s="1"/>
      <c r="L376" s="41"/>
      <c r="M376" s="42"/>
      <c r="N376" s="43"/>
      <c r="O376" s="3"/>
    </row>
    <row r="377" spans="1:15" ht="14.25" customHeight="1" x14ac:dyDescent="0.3">
      <c r="A377" s="1"/>
      <c r="B377" s="1"/>
      <c r="C377" s="187"/>
      <c r="K377" s="1"/>
      <c r="L377" s="41"/>
      <c r="M377" s="42"/>
      <c r="N377" s="43"/>
      <c r="O377" s="3"/>
    </row>
    <row r="378" spans="1:15" ht="14.25" customHeight="1" x14ac:dyDescent="0.3">
      <c r="A378" s="1"/>
      <c r="B378" s="1"/>
      <c r="C378" s="187"/>
      <c r="K378" s="1"/>
      <c r="L378" s="41"/>
      <c r="M378" s="42"/>
      <c r="N378" s="43"/>
      <c r="O378" s="3"/>
    </row>
    <row r="379" spans="1:15" ht="14.25" customHeight="1" x14ac:dyDescent="0.3">
      <c r="A379" s="1"/>
      <c r="B379" s="1"/>
      <c r="C379" s="187"/>
      <c r="K379" s="1"/>
      <c r="L379" s="41"/>
      <c r="M379" s="42"/>
      <c r="N379" s="43"/>
      <c r="O379" s="3"/>
    </row>
    <row r="380" spans="1:15" ht="14.25" customHeight="1" x14ac:dyDescent="0.3">
      <c r="A380" s="1"/>
      <c r="B380" s="1"/>
      <c r="C380" s="187"/>
      <c r="K380" s="1"/>
      <c r="L380" s="41"/>
      <c r="M380" s="42"/>
      <c r="N380" s="43"/>
      <c r="O380" s="3"/>
    </row>
    <row r="381" spans="1:15" ht="14.25" customHeight="1" x14ac:dyDescent="0.3">
      <c r="A381" s="1"/>
      <c r="B381" s="1"/>
      <c r="C381" s="187"/>
      <c r="K381" s="1"/>
      <c r="L381" s="41"/>
      <c r="M381" s="42"/>
      <c r="N381" s="43"/>
      <c r="O381" s="3"/>
    </row>
    <row r="382" spans="1:15" ht="14.25" customHeight="1" x14ac:dyDescent="0.3">
      <c r="A382" s="1"/>
      <c r="B382" s="1"/>
      <c r="C382" s="187"/>
      <c r="K382" s="1"/>
      <c r="L382" s="41"/>
      <c r="M382" s="42"/>
      <c r="N382" s="43"/>
      <c r="O382" s="3"/>
    </row>
    <row r="383" spans="1:15" ht="14.25" customHeight="1" x14ac:dyDescent="0.3">
      <c r="A383" s="1"/>
      <c r="B383" s="1"/>
      <c r="C383" s="187"/>
      <c r="K383" s="1"/>
      <c r="L383" s="41"/>
      <c r="M383" s="42"/>
      <c r="N383" s="43"/>
      <c r="O383" s="3"/>
    </row>
    <row r="384" spans="1:15" ht="14.25" customHeight="1" x14ac:dyDescent="0.3">
      <c r="A384" s="1"/>
      <c r="B384" s="1"/>
      <c r="C384" s="187"/>
      <c r="K384" s="1"/>
      <c r="L384" s="41"/>
      <c r="M384" s="42"/>
      <c r="N384" s="43"/>
      <c r="O384" s="3"/>
    </row>
    <row r="385" spans="1:15" ht="14.25" customHeight="1" x14ac:dyDescent="0.3">
      <c r="A385" s="1"/>
      <c r="B385" s="1"/>
      <c r="C385" s="187"/>
      <c r="K385" s="1"/>
      <c r="L385" s="41"/>
      <c r="M385" s="42"/>
      <c r="N385" s="43"/>
      <c r="O385" s="3"/>
    </row>
    <row r="386" spans="1:15" ht="14.25" customHeight="1" x14ac:dyDescent="0.3">
      <c r="A386" s="1"/>
      <c r="B386" s="1"/>
      <c r="C386" s="187"/>
      <c r="K386" s="1"/>
      <c r="L386" s="41"/>
      <c r="M386" s="42"/>
      <c r="N386" s="43"/>
      <c r="O386" s="3"/>
    </row>
    <row r="387" spans="1:15" ht="14.25" customHeight="1" x14ac:dyDescent="0.3">
      <c r="A387" s="1"/>
      <c r="B387" s="1"/>
      <c r="C387" s="187"/>
      <c r="K387" s="1"/>
      <c r="L387" s="41"/>
      <c r="M387" s="42"/>
      <c r="N387" s="43"/>
      <c r="O387" s="3"/>
    </row>
    <row r="388" spans="1:15" ht="14.25" customHeight="1" x14ac:dyDescent="0.3">
      <c r="A388" s="1"/>
      <c r="B388" s="1"/>
      <c r="C388" s="187"/>
      <c r="K388" s="1"/>
      <c r="L388" s="41"/>
      <c r="M388" s="42"/>
      <c r="N388" s="43"/>
      <c r="O388" s="3"/>
    </row>
    <row r="389" spans="1:15" ht="14.25" customHeight="1" x14ac:dyDescent="0.3">
      <c r="A389" s="1"/>
      <c r="B389" s="1"/>
      <c r="C389" s="187"/>
      <c r="K389" s="1"/>
      <c r="L389" s="41"/>
      <c r="M389" s="42"/>
      <c r="N389" s="43"/>
      <c r="O389" s="3"/>
    </row>
    <row r="390" spans="1:15" ht="14.25" customHeight="1" x14ac:dyDescent="0.3">
      <c r="A390" s="1"/>
      <c r="B390" s="1"/>
      <c r="C390" s="187"/>
      <c r="K390" s="1"/>
      <c r="L390" s="41"/>
      <c r="M390" s="42"/>
      <c r="N390" s="43"/>
      <c r="O390" s="3"/>
    </row>
    <row r="391" spans="1:15" ht="14.25" customHeight="1" x14ac:dyDescent="0.3">
      <c r="A391" s="1"/>
      <c r="B391" s="1"/>
      <c r="C391" s="187"/>
      <c r="K391" s="1"/>
      <c r="L391" s="41"/>
      <c r="M391" s="42"/>
      <c r="N391" s="43"/>
      <c r="O391" s="3"/>
    </row>
    <row r="392" spans="1:15" ht="14.25" customHeight="1" x14ac:dyDescent="0.3">
      <c r="A392" s="1"/>
      <c r="B392" s="1"/>
      <c r="C392" s="187"/>
      <c r="K392" s="1"/>
      <c r="L392" s="41"/>
      <c r="M392" s="42"/>
      <c r="N392" s="43"/>
      <c r="O392" s="3"/>
    </row>
    <row r="393" spans="1:15" ht="14.25" customHeight="1" x14ac:dyDescent="0.3">
      <c r="A393" s="1"/>
      <c r="B393" s="1"/>
      <c r="C393" s="187"/>
      <c r="K393" s="1"/>
      <c r="L393" s="41"/>
      <c r="M393" s="42"/>
      <c r="N393" s="43"/>
      <c r="O393" s="3"/>
    </row>
    <row r="394" spans="1:15" ht="14.25" customHeight="1" x14ac:dyDescent="0.3">
      <c r="A394" s="1"/>
      <c r="B394" s="1"/>
      <c r="C394" s="187"/>
      <c r="K394" s="1"/>
      <c r="L394" s="41"/>
      <c r="M394" s="42"/>
      <c r="N394" s="43"/>
      <c r="O394" s="3"/>
    </row>
    <row r="395" spans="1:15" ht="14.25" customHeight="1" x14ac:dyDescent="0.3">
      <c r="A395" s="1"/>
      <c r="B395" s="1"/>
      <c r="C395" s="187"/>
      <c r="K395" s="1"/>
      <c r="L395" s="41"/>
      <c r="M395" s="42"/>
      <c r="N395" s="43"/>
      <c r="O395" s="3"/>
    </row>
    <row r="396" spans="1:15" ht="14.25" customHeight="1" x14ac:dyDescent="0.3">
      <c r="A396" s="1"/>
      <c r="B396" s="1"/>
      <c r="C396" s="187"/>
      <c r="K396" s="1"/>
      <c r="L396" s="41"/>
      <c r="M396" s="42"/>
      <c r="N396" s="43"/>
      <c r="O396" s="3"/>
    </row>
    <row r="397" spans="1:15" ht="14.25" customHeight="1" x14ac:dyDescent="0.3">
      <c r="A397" s="1"/>
      <c r="B397" s="1"/>
      <c r="C397" s="187"/>
      <c r="K397" s="1"/>
      <c r="L397" s="41"/>
      <c r="M397" s="42"/>
      <c r="N397" s="43"/>
      <c r="O397" s="3"/>
    </row>
    <row r="398" spans="1:15" ht="14.25" customHeight="1" x14ac:dyDescent="0.3">
      <c r="A398" s="1"/>
      <c r="B398" s="1"/>
      <c r="C398" s="187"/>
      <c r="K398" s="1"/>
      <c r="L398" s="41"/>
      <c r="M398" s="42"/>
      <c r="N398" s="43"/>
      <c r="O398" s="3"/>
    </row>
    <row r="399" spans="1:15" ht="14.25" customHeight="1" x14ac:dyDescent="0.3">
      <c r="A399" s="1"/>
      <c r="B399" s="1"/>
      <c r="C399" s="187"/>
      <c r="K399" s="1"/>
      <c r="L399" s="41"/>
      <c r="M399" s="42"/>
      <c r="N399" s="43"/>
      <c r="O399" s="3"/>
    </row>
    <row r="400" spans="1:15" ht="14.25" customHeight="1" x14ac:dyDescent="0.3">
      <c r="A400" s="1"/>
      <c r="B400" s="1"/>
      <c r="C400" s="187"/>
      <c r="K400" s="1"/>
      <c r="L400" s="41"/>
      <c r="M400" s="42"/>
      <c r="N400" s="43"/>
      <c r="O400" s="3"/>
    </row>
    <row r="401" spans="1:15" ht="14.25" customHeight="1" x14ac:dyDescent="0.3">
      <c r="A401" s="1"/>
      <c r="B401" s="1"/>
      <c r="C401" s="187"/>
      <c r="K401" s="1"/>
      <c r="L401" s="41"/>
      <c r="M401" s="42"/>
      <c r="N401" s="43"/>
      <c r="O401" s="3"/>
    </row>
    <row r="402" spans="1:15" ht="14.25" customHeight="1" x14ac:dyDescent="0.3">
      <c r="A402" s="1"/>
      <c r="B402" s="1"/>
      <c r="C402" s="187"/>
      <c r="K402" s="1"/>
      <c r="L402" s="41"/>
      <c r="M402" s="42"/>
      <c r="N402" s="43"/>
      <c r="O402" s="3"/>
    </row>
    <row r="403" spans="1:15" ht="14.25" customHeight="1" x14ac:dyDescent="0.3">
      <c r="A403" s="1"/>
      <c r="B403" s="1"/>
      <c r="C403" s="187"/>
      <c r="K403" s="1"/>
      <c r="L403" s="41"/>
      <c r="M403" s="42"/>
      <c r="N403" s="43"/>
      <c r="O403" s="3"/>
    </row>
    <row r="404" spans="1:15" ht="14.25" customHeight="1" x14ac:dyDescent="0.3">
      <c r="A404" s="1"/>
      <c r="B404" s="1"/>
      <c r="C404" s="187"/>
      <c r="K404" s="1"/>
      <c r="L404" s="41"/>
      <c r="M404" s="42"/>
      <c r="N404" s="43"/>
      <c r="O404" s="3"/>
    </row>
    <row r="405" spans="1:15" ht="14.25" customHeight="1" x14ac:dyDescent="0.3">
      <c r="A405" s="1"/>
      <c r="B405" s="1"/>
      <c r="C405" s="187"/>
      <c r="K405" s="1"/>
      <c r="L405" s="41"/>
      <c r="M405" s="42"/>
      <c r="N405" s="43"/>
      <c r="O405" s="3"/>
    </row>
    <row r="406" spans="1:15" ht="14.25" customHeight="1" x14ac:dyDescent="0.3">
      <c r="A406" s="1"/>
      <c r="B406" s="1"/>
      <c r="C406" s="187"/>
      <c r="K406" s="1"/>
      <c r="L406" s="41"/>
      <c r="M406" s="42"/>
      <c r="N406" s="43"/>
      <c r="O406" s="3"/>
    </row>
    <row r="407" spans="1:15" ht="14.25" customHeight="1" x14ac:dyDescent="0.3">
      <c r="A407" s="1"/>
      <c r="B407" s="1"/>
      <c r="C407" s="187"/>
      <c r="K407" s="1"/>
      <c r="L407" s="41"/>
      <c r="M407" s="42"/>
      <c r="N407" s="43"/>
      <c r="O407" s="3"/>
    </row>
    <row r="408" spans="1:15" ht="14.25" customHeight="1" x14ac:dyDescent="0.3">
      <c r="A408" s="1"/>
      <c r="B408" s="1"/>
      <c r="C408" s="187"/>
      <c r="K408" s="1"/>
      <c r="L408" s="41"/>
      <c r="M408" s="42"/>
      <c r="N408" s="43"/>
      <c r="O408" s="3"/>
    </row>
    <row r="409" spans="1:15" ht="14.25" customHeight="1" x14ac:dyDescent="0.3">
      <c r="A409" s="1"/>
      <c r="B409" s="1"/>
      <c r="C409" s="187"/>
      <c r="K409" s="1"/>
      <c r="L409" s="41"/>
      <c r="M409" s="42"/>
      <c r="N409" s="43"/>
      <c r="O409" s="3"/>
    </row>
    <row r="410" spans="1:15" ht="14.25" customHeight="1" x14ac:dyDescent="0.3">
      <c r="A410" s="1"/>
      <c r="B410" s="1"/>
      <c r="C410" s="187"/>
      <c r="K410" s="1"/>
      <c r="L410" s="41"/>
      <c r="M410" s="42"/>
      <c r="N410" s="43"/>
      <c r="O410" s="3"/>
    </row>
    <row r="411" spans="1:15" ht="14.25" customHeight="1" x14ac:dyDescent="0.3">
      <c r="A411" s="1"/>
      <c r="B411" s="1"/>
      <c r="C411" s="187"/>
      <c r="K411" s="1"/>
      <c r="L411" s="41"/>
      <c r="M411" s="42"/>
      <c r="N411" s="43"/>
      <c r="O411" s="3"/>
    </row>
    <row r="412" spans="1:15" ht="14.25" customHeight="1" x14ac:dyDescent="0.3">
      <c r="A412" s="1"/>
      <c r="B412" s="1"/>
      <c r="C412" s="187"/>
      <c r="K412" s="1"/>
      <c r="L412" s="41"/>
      <c r="M412" s="42"/>
      <c r="N412" s="43"/>
      <c r="O412" s="3"/>
    </row>
    <row r="413" spans="1:15" ht="14.25" customHeight="1" x14ac:dyDescent="0.3">
      <c r="A413" s="1"/>
      <c r="B413" s="1"/>
      <c r="C413" s="187"/>
      <c r="K413" s="1"/>
      <c r="L413" s="41"/>
      <c r="M413" s="42"/>
      <c r="N413" s="43"/>
      <c r="O413" s="3"/>
    </row>
    <row r="414" spans="1:15" ht="14.25" customHeight="1" x14ac:dyDescent="0.3">
      <c r="A414" s="1"/>
      <c r="B414" s="1"/>
      <c r="C414" s="187"/>
      <c r="K414" s="1"/>
      <c r="L414" s="41"/>
      <c r="M414" s="42"/>
      <c r="N414" s="43"/>
      <c r="O414" s="3"/>
    </row>
    <row r="415" spans="1:15" ht="14.25" customHeight="1" x14ac:dyDescent="0.3">
      <c r="A415" s="1"/>
      <c r="B415" s="1"/>
      <c r="C415" s="187"/>
      <c r="K415" s="1"/>
      <c r="L415" s="41"/>
      <c r="M415" s="42"/>
      <c r="N415" s="43"/>
      <c r="O415" s="3"/>
    </row>
    <row r="416" spans="1:15" ht="14.25" customHeight="1" x14ac:dyDescent="0.3">
      <c r="A416" s="1"/>
      <c r="B416" s="1"/>
      <c r="C416" s="187"/>
      <c r="K416" s="1"/>
      <c r="L416" s="41"/>
      <c r="M416" s="42"/>
      <c r="N416" s="43"/>
      <c r="O416" s="3"/>
    </row>
    <row r="417" spans="1:15" ht="14.25" customHeight="1" x14ac:dyDescent="0.3">
      <c r="A417" s="1"/>
      <c r="B417" s="1"/>
      <c r="C417" s="187"/>
      <c r="K417" s="1"/>
      <c r="L417" s="41"/>
      <c r="M417" s="42"/>
      <c r="N417" s="43"/>
      <c r="O417" s="3"/>
    </row>
    <row r="418" spans="1:15" ht="14.25" customHeight="1" x14ac:dyDescent="0.3">
      <c r="A418" s="1"/>
      <c r="B418" s="1"/>
      <c r="C418" s="187"/>
      <c r="K418" s="1"/>
      <c r="L418" s="41"/>
      <c r="M418" s="42"/>
      <c r="N418" s="43"/>
      <c r="O418" s="3"/>
    </row>
    <row r="419" spans="1:15" ht="14.25" customHeight="1" x14ac:dyDescent="0.3">
      <c r="A419" s="1"/>
      <c r="B419" s="1"/>
      <c r="C419" s="187"/>
      <c r="K419" s="1"/>
      <c r="L419" s="41"/>
      <c r="M419" s="42"/>
      <c r="N419" s="43"/>
      <c r="O419" s="3"/>
    </row>
    <row r="420" spans="1:15" ht="14.25" customHeight="1" x14ac:dyDescent="0.3">
      <c r="A420" s="1"/>
      <c r="B420" s="1"/>
      <c r="C420" s="187"/>
      <c r="K420" s="1"/>
      <c r="L420" s="41"/>
      <c r="M420" s="42"/>
      <c r="N420" s="43"/>
      <c r="O420" s="3"/>
    </row>
    <row r="421" spans="1:15" ht="14.25" customHeight="1" x14ac:dyDescent="0.3">
      <c r="A421" s="1"/>
      <c r="B421" s="1"/>
      <c r="C421" s="187"/>
      <c r="K421" s="1"/>
      <c r="L421" s="41"/>
      <c r="M421" s="42"/>
      <c r="N421" s="43"/>
      <c r="O421" s="3"/>
    </row>
    <row r="422" spans="1:15" ht="14.25" customHeight="1" x14ac:dyDescent="0.3">
      <c r="A422" s="1"/>
      <c r="B422" s="1"/>
      <c r="C422" s="187"/>
      <c r="K422" s="1"/>
      <c r="L422" s="41"/>
      <c r="M422" s="42"/>
      <c r="N422" s="43"/>
      <c r="O422" s="3"/>
    </row>
    <row r="423" spans="1:15" ht="14.25" customHeight="1" x14ac:dyDescent="0.3">
      <c r="A423" s="1"/>
      <c r="B423" s="1"/>
      <c r="C423" s="187"/>
      <c r="K423" s="1"/>
      <c r="L423" s="41"/>
      <c r="M423" s="42"/>
      <c r="N423" s="43"/>
      <c r="O423" s="3"/>
    </row>
    <row r="424" spans="1:15" ht="14.25" customHeight="1" x14ac:dyDescent="0.3">
      <c r="A424" s="1"/>
      <c r="B424" s="1"/>
      <c r="C424" s="187"/>
      <c r="K424" s="1"/>
      <c r="L424" s="41"/>
      <c r="M424" s="42"/>
      <c r="N424" s="43"/>
      <c r="O424" s="3"/>
    </row>
    <row r="425" spans="1:15" ht="14.25" customHeight="1" x14ac:dyDescent="0.3">
      <c r="A425" s="1"/>
      <c r="B425" s="1"/>
      <c r="C425" s="187"/>
      <c r="K425" s="1"/>
      <c r="L425" s="41"/>
      <c r="M425" s="42"/>
      <c r="N425" s="43"/>
      <c r="O425" s="3"/>
    </row>
    <row r="426" spans="1:15" ht="14.25" customHeight="1" x14ac:dyDescent="0.3">
      <c r="A426" s="1"/>
      <c r="B426" s="1"/>
      <c r="C426" s="187"/>
      <c r="K426" s="1"/>
      <c r="L426" s="41"/>
      <c r="M426" s="42"/>
      <c r="N426" s="43"/>
      <c r="O426" s="3"/>
    </row>
    <row r="427" spans="1:15" ht="14.25" customHeight="1" x14ac:dyDescent="0.3">
      <c r="A427" s="1"/>
      <c r="B427" s="1"/>
      <c r="C427" s="187"/>
      <c r="K427" s="1"/>
      <c r="L427" s="41"/>
      <c r="M427" s="42"/>
      <c r="N427" s="43"/>
      <c r="O427" s="3"/>
    </row>
    <row r="428" spans="1:15" ht="14.25" customHeight="1" x14ac:dyDescent="0.3">
      <c r="A428" s="1"/>
      <c r="B428" s="1"/>
      <c r="C428" s="187"/>
      <c r="K428" s="1"/>
      <c r="L428" s="41"/>
      <c r="M428" s="42"/>
      <c r="N428" s="43"/>
      <c r="O428" s="3"/>
    </row>
    <row r="429" spans="1:15" ht="14.25" customHeight="1" x14ac:dyDescent="0.3">
      <c r="A429" s="1"/>
      <c r="B429" s="1"/>
      <c r="C429" s="187"/>
      <c r="K429" s="1"/>
      <c r="L429" s="41"/>
      <c r="M429" s="42"/>
      <c r="N429" s="43"/>
      <c r="O429" s="3"/>
    </row>
    <row r="430" spans="1:15" ht="14.25" customHeight="1" x14ac:dyDescent="0.3">
      <c r="A430" s="1"/>
      <c r="B430" s="1"/>
      <c r="C430" s="187"/>
      <c r="K430" s="1"/>
      <c r="L430" s="41"/>
      <c r="M430" s="42"/>
      <c r="N430" s="43"/>
      <c r="O430" s="3"/>
    </row>
    <row r="431" spans="1:15" ht="14.25" customHeight="1" x14ac:dyDescent="0.3">
      <c r="A431" s="1"/>
      <c r="B431" s="1"/>
      <c r="C431" s="187"/>
      <c r="K431" s="1"/>
      <c r="L431" s="41"/>
      <c r="M431" s="42"/>
      <c r="N431" s="43"/>
      <c r="O431" s="3"/>
    </row>
    <row r="432" spans="1:15" ht="14.25" customHeight="1" x14ac:dyDescent="0.3">
      <c r="A432" s="1"/>
      <c r="B432" s="1"/>
      <c r="C432" s="187"/>
      <c r="K432" s="1"/>
      <c r="L432" s="41"/>
      <c r="M432" s="42"/>
      <c r="N432" s="43"/>
      <c r="O432" s="3"/>
    </row>
    <row r="433" spans="1:15" ht="14.25" customHeight="1" x14ac:dyDescent="0.3">
      <c r="A433" s="1"/>
      <c r="B433" s="1"/>
      <c r="C433" s="187"/>
      <c r="K433" s="1"/>
      <c r="L433" s="41"/>
      <c r="M433" s="42"/>
      <c r="N433" s="43"/>
      <c r="O433" s="3"/>
    </row>
    <row r="434" spans="1:15" ht="14.25" customHeight="1" x14ac:dyDescent="0.3">
      <c r="A434" s="1"/>
      <c r="B434" s="1"/>
      <c r="C434" s="187"/>
      <c r="K434" s="1"/>
      <c r="L434" s="41"/>
      <c r="M434" s="42"/>
      <c r="N434" s="43"/>
      <c r="O434" s="3"/>
    </row>
    <row r="435" spans="1:15" ht="14.25" customHeight="1" x14ac:dyDescent="0.3">
      <c r="A435" s="1"/>
      <c r="B435" s="1"/>
      <c r="C435" s="187"/>
      <c r="K435" s="1"/>
      <c r="L435" s="41"/>
      <c r="M435" s="42"/>
      <c r="N435" s="43"/>
      <c r="O435" s="3"/>
    </row>
    <row r="436" spans="1:15" ht="14.25" customHeight="1" x14ac:dyDescent="0.3">
      <c r="A436" s="1"/>
      <c r="B436" s="1"/>
      <c r="C436" s="187"/>
      <c r="K436" s="1"/>
      <c r="L436" s="41"/>
      <c r="M436" s="42"/>
      <c r="N436" s="43"/>
      <c r="O436" s="3"/>
    </row>
    <row r="437" spans="1:15" ht="14.25" customHeight="1" x14ac:dyDescent="0.3">
      <c r="A437" s="1"/>
      <c r="B437" s="1"/>
      <c r="C437" s="187"/>
      <c r="K437" s="1"/>
      <c r="L437" s="41"/>
      <c r="M437" s="42"/>
      <c r="N437" s="43"/>
      <c r="O437" s="3"/>
    </row>
    <row r="438" spans="1:15" ht="14.25" customHeight="1" x14ac:dyDescent="0.3">
      <c r="A438" s="1"/>
      <c r="B438" s="1"/>
      <c r="C438" s="187"/>
      <c r="K438" s="1"/>
      <c r="L438" s="41"/>
      <c r="M438" s="42"/>
      <c r="N438" s="43"/>
      <c r="O438" s="3"/>
    </row>
    <row r="439" spans="1:15" ht="14.25" customHeight="1" x14ac:dyDescent="0.3">
      <c r="A439" s="1"/>
      <c r="B439" s="1"/>
      <c r="C439" s="187"/>
      <c r="K439" s="1"/>
      <c r="L439" s="41"/>
      <c r="M439" s="42"/>
      <c r="N439" s="43"/>
      <c r="O439" s="3"/>
    </row>
    <row r="440" spans="1:15" ht="14.25" customHeight="1" x14ac:dyDescent="0.3">
      <c r="A440" s="1"/>
      <c r="B440" s="1"/>
      <c r="C440" s="187"/>
      <c r="K440" s="1"/>
      <c r="L440" s="41"/>
      <c r="M440" s="42"/>
      <c r="N440" s="43"/>
      <c r="O440" s="3"/>
    </row>
    <row r="441" spans="1:15" ht="14.25" customHeight="1" x14ac:dyDescent="0.3">
      <c r="A441" s="1"/>
      <c r="B441" s="1"/>
      <c r="C441" s="187"/>
      <c r="K441" s="1"/>
      <c r="L441" s="41"/>
      <c r="M441" s="42"/>
      <c r="N441" s="43"/>
      <c r="O441" s="3"/>
    </row>
    <row r="442" spans="1:15" ht="14.25" customHeight="1" x14ac:dyDescent="0.3">
      <c r="A442" s="1"/>
      <c r="B442" s="1"/>
      <c r="C442" s="187"/>
      <c r="K442" s="1"/>
      <c r="L442" s="41"/>
      <c r="M442" s="42"/>
      <c r="N442" s="43"/>
      <c r="O442" s="3"/>
    </row>
    <row r="443" spans="1:15" ht="14.25" customHeight="1" x14ac:dyDescent="0.3">
      <c r="A443" s="1"/>
      <c r="B443" s="1"/>
      <c r="C443" s="187"/>
      <c r="K443" s="1"/>
      <c r="L443" s="41"/>
      <c r="M443" s="42"/>
      <c r="N443" s="43"/>
      <c r="O443" s="3"/>
    </row>
    <row r="444" spans="1:15" ht="14.25" customHeight="1" x14ac:dyDescent="0.3">
      <c r="A444" s="1"/>
      <c r="B444" s="1"/>
      <c r="C444" s="187"/>
      <c r="K444" s="1"/>
      <c r="L444" s="41"/>
      <c r="M444" s="42"/>
      <c r="N444" s="43"/>
      <c r="O444" s="3"/>
    </row>
    <row r="445" spans="1:15" ht="14.25" customHeight="1" x14ac:dyDescent="0.3">
      <c r="A445" s="1"/>
      <c r="B445" s="1"/>
      <c r="C445" s="187"/>
      <c r="K445" s="1"/>
      <c r="L445" s="41"/>
      <c r="M445" s="42"/>
      <c r="N445" s="43"/>
      <c r="O445" s="3"/>
    </row>
    <row r="446" spans="1:15" ht="14.25" customHeight="1" x14ac:dyDescent="0.3">
      <c r="A446" s="1"/>
      <c r="B446" s="1"/>
      <c r="C446" s="187"/>
      <c r="K446" s="1"/>
      <c r="L446" s="41"/>
      <c r="M446" s="42"/>
      <c r="N446" s="43"/>
      <c r="O446" s="3"/>
    </row>
    <row r="447" spans="1:15" ht="14.25" customHeight="1" x14ac:dyDescent="0.3">
      <c r="A447" s="1"/>
      <c r="B447" s="1"/>
      <c r="C447" s="187"/>
      <c r="K447" s="1"/>
      <c r="L447" s="41"/>
      <c r="M447" s="42"/>
      <c r="N447" s="43"/>
      <c r="O447" s="3"/>
    </row>
    <row r="448" spans="1:15" ht="14.25" customHeight="1" x14ac:dyDescent="0.3">
      <c r="A448" s="1"/>
      <c r="B448" s="1"/>
      <c r="C448" s="187"/>
      <c r="K448" s="1"/>
      <c r="L448" s="41"/>
      <c r="M448" s="42"/>
      <c r="N448" s="43"/>
      <c r="O448" s="3"/>
    </row>
    <row r="449" spans="1:15" ht="14.25" customHeight="1" x14ac:dyDescent="0.3">
      <c r="A449" s="1"/>
      <c r="B449" s="1"/>
      <c r="C449" s="187"/>
      <c r="K449" s="1"/>
      <c r="L449" s="41"/>
      <c r="M449" s="42"/>
      <c r="N449" s="43"/>
      <c r="O449" s="3"/>
    </row>
    <row r="450" spans="1:15" ht="14.25" customHeight="1" x14ac:dyDescent="0.3">
      <c r="A450" s="1"/>
      <c r="B450" s="1"/>
      <c r="C450" s="187"/>
      <c r="K450" s="1"/>
      <c r="L450" s="41"/>
      <c r="M450" s="42"/>
      <c r="N450" s="43"/>
      <c r="O450" s="3"/>
    </row>
    <row r="451" spans="1:15" ht="14.25" customHeight="1" x14ac:dyDescent="0.3">
      <c r="A451" s="1"/>
      <c r="B451" s="1"/>
      <c r="C451" s="187"/>
      <c r="K451" s="1"/>
      <c r="L451" s="41"/>
      <c r="M451" s="42"/>
      <c r="N451" s="43"/>
      <c r="O451" s="3"/>
    </row>
    <row r="452" spans="1:15" ht="14.25" customHeight="1" x14ac:dyDescent="0.3">
      <c r="A452" s="1"/>
      <c r="B452" s="1"/>
      <c r="C452" s="187"/>
      <c r="K452" s="1"/>
      <c r="L452" s="41"/>
      <c r="M452" s="42"/>
      <c r="N452" s="43"/>
      <c r="O452" s="3"/>
    </row>
    <row r="453" spans="1:15" ht="14.25" customHeight="1" x14ac:dyDescent="0.3">
      <c r="A453" s="1"/>
      <c r="B453" s="1"/>
      <c r="C453" s="187"/>
      <c r="K453" s="1"/>
      <c r="L453" s="41"/>
      <c r="M453" s="42"/>
      <c r="N453" s="43"/>
      <c r="O453" s="3"/>
    </row>
    <row r="454" spans="1:15" ht="14.25" customHeight="1" x14ac:dyDescent="0.3">
      <c r="A454" s="1"/>
      <c r="B454" s="1"/>
      <c r="C454" s="187"/>
      <c r="K454" s="1"/>
      <c r="L454" s="41"/>
      <c r="M454" s="42"/>
      <c r="N454" s="43"/>
      <c r="O454" s="3"/>
    </row>
    <row r="455" spans="1:15" ht="14.25" customHeight="1" x14ac:dyDescent="0.3">
      <c r="A455" s="1"/>
      <c r="B455" s="1"/>
      <c r="C455" s="187"/>
      <c r="K455" s="1"/>
      <c r="L455" s="41"/>
      <c r="M455" s="42"/>
      <c r="N455" s="43"/>
      <c r="O455" s="3"/>
    </row>
    <row r="456" spans="1:15" ht="14.25" customHeight="1" x14ac:dyDescent="0.3">
      <c r="A456" s="1"/>
      <c r="B456" s="1"/>
      <c r="C456" s="187"/>
      <c r="K456" s="1"/>
      <c r="L456" s="41"/>
      <c r="M456" s="42"/>
      <c r="N456" s="43"/>
      <c r="O456" s="3"/>
    </row>
    <row r="457" spans="1:15" ht="14.25" customHeight="1" x14ac:dyDescent="0.3">
      <c r="A457" s="1"/>
      <c r="B457" s="1"/>
      <c r="C457" s="187"/>
      <c r="K457" s="1"/>
      <c r="L457" s="41"/>
      <c r="M457" s="42"/>
      <c r="N457" s="43"/>
      <c r="O457" s="3"/>
    </row>
    <row r="458" spans="1:15" ht="14.25" customHeight="1" x14ac:dyDescent="0.3">
      <c r="A458" s="1"/>
      <c r="B458" s="1"/>
      <c r="C458" s="187"/>
      <c r="K458" s="1"/>
      <c r="L458" s="41"/>
      <c r="M458" s="42"/>
      <c r="N458" s="43"/>
      <c r="O458" s="3"/>
    </row>
    <row r="459" spans="1:15" ht="14.25" customHeight="1" x14ac:dyDescent="0.3">
      <c r="A459" s="1"/>
      <c r="B459" s="1"/>
      <c r="C459" s="187"/>
      <c r="K459" s="1"/>
      <c r="L459" s="41"/>
      <c r="M459" s="42"/>
      <c r="N459" s="43"/>
      <c r="O459" s="3"/>
    </row>
    <row r="460" spans="1:15" ht="14.25" customHeight="1" x14ac:dyDescent="0.3">
      <c r="A460" s="1"/>
      <c r="B460" s="1"/>
      <c r="C460" s="187"/>
      <c r="K460" s="1"/>
      <c r="L460" s="41"/>
      <c r="M460" s="42"/>
      <c r="N460" s="43"/>
      <c r="O460" s="3"/>
    </row>
    <row r="461" spans="1:15" ht="14.25" customHeight="1" x14ac:dyDescent="0.3">
      <c r="A461" s="1"/>
      <c r="B461" s="1"/>
      <c r="C461" s="187"/>
      <c r="K461" s="1"/>
      <c r="L461" s="41"/>
      <c r="M461" s="42"/>
      <c r="N461" s="43"/>
      <c r="O461" s="3"/>
    </row>
    <row r="462" spans="1:15" ht="14.25" customHeight="1" x14ac:dyDescent="0.3">
      <c r="A462" s="1"/>
      <c r="B462" s="1"/>
      <c r="C462" s="187"/>
      <c r="K462" s="1"/>
      <c r="L462" s="41"/>
      <c r="M462" s="42"/>
      <c r="N462" s="43"/>
      <c r="O462" s="3"/>
    </row>
    <row r="463" spans="1:15" ht="14.25" customHeight="1" x14ac:dyDescent="0.3">
      <c r="A463" s="1"/>
      <c r="B463" s="1"/>
      <c r="C463" s="187"/>
      <c r="K463" s="1"/>
      <c r="L463" s="41"/>
      <c r="M463" s="42"/>
      <c r="N463" s="43"/>
      <c r="O463" s="3"/>
    </row>
    <row r="464" spans="1:15" ht="14.25" customHeight="1" x14ac:dyDescent="0.3">
      <c r="A464" s="1"/>
      <c r="B464" s="1"/>
      <c r="C464" s="187"/>
      <c r="K464" s="1"/>
      <c r="L464" s="41"/>
      <c r="M464" s="42"/>
      <c r="N464" s="43"/>
      <c r="O464" s="3"/>
    </row>
    <row r="465" spans="1:15" ht="14.25" customHeight="1" x14ac:dyDescent="0.3">
      <c r="A465" s="1"/>
      <c r="B465" s="1"/>
      <c r="C465" s="187"/>
      <c r="K465" s="1"/>
      <c r="L465" s="41"/>
      <c r="M465" s="42"/>
      <c r="N465" s="43"/>
      <c r="O465" s="3"/>
    </row>
    <row r="466" spans="1:15" ht="14.25" customHeight="1" x14ac:dyDescent="0.3">
      <c r="A466" s="1"/>
      <c r="B466" s="1"/>
      <c r="C466" s="187"/>
      <c r="K466" s="1"/>
      <c r="L466" s="41"/>
      <c r="M466" s="42"/>
      <c r="N466" s="43"/>
      <c r="O466" s="3"/>
    </row>
    <row r="467" spans="1:15" ht="14.25" customHeight="1" x14ac:dyDescent="0.3">
      <c r="A467" s="1"/>
      <c r="B467" s="1"/>
      <c r="C467" s="187"/>
      <c r="K467" s="1"/>
      <c r="L467" s="41"/>
      <c r="M467" s="42"/>
      <c r="N467" s="43"/>
      <c r="O467" s="3"/>
    </row>
    <row r="468" spans="1:15" ht="14.25" customHeight="1" x14ac:dyDescent="0.3">
      <c r="A468" s="1"/>
      <c r="B468" s="1"/>
      <c r="C468" s="187"/>
      <c r="K468" s="1"/>
      <c r="L468" s="41"/>
      <c r="M468" s="42"/>
      <c r="N468" s="43"/>
      <c r="O468" s="3"/>
    </row>
    <row r="469" spans="1:15" ht="14.25" customHeight="1" x14ac:dyDescent="0.3">
      <c r="A469" s="1"/>
      <c r="B469" s="1"/>
      <c r="C469" s="187"/>
      <c r="K469" s="1"/>
      <c r="L469" s="41"/>
      <c r="M469" s="42"/>
      <c r="N469" s="43"/>
      <c r="O469" s="3"/>
    </row>
    <row r="470" spans="1:15" ht="14.25" customHeight="1" x14ac:dyDescent="0.3">
      <c r="A470" s="1"/>
      <c r="B470" s="1"/>
      <c r="C470" s="187"/>
      <c r="K470" s="1"/>
      <c r="L470" s="41"/>
      <c r="M470" s="42"/>
      <c r="N470" s="43"/>
      <c r="O470" s="3"/>
    </row>
    <row r="471" spans="1:15" ht="14.25" customHeight="1" x14ac:dyDescent="0.3">
      <c r="A471" s="1"/>
      <c r="B471" s="1"/>
      <c r="C471" s="187"/>
      <c r="K471" s="1"/>
      <c r="L471" s="41"/>
      <c r="M471" s="42"/>
      <c r="N471" s="43"/>
      <c r="O471" s="3"/>
    </row>
    <row r="472" spans="1:15" ht="14.25" customHeight="1" x14ac:dyDescent="0.3">
      <c r="A472" s="1"/>
      <c r="B472" s="1"/>
      <c r="C472" s="187"/>
      <c r="K472" s="1"/>
      <c r="L472" s="41"/>
      <c r="M472" s="42"/>
      <c r="N472" s="43"/>
      <c r="O472" s="3"/>
    </row>
    <row r="473" spans="1:15" ht="14.25" customHeight="1" x14ac:dyDescent="0.3">
      <c r="A473" s="1"/>
      <c r="B473" s="1"/>
      <c r="C473" s="187"/>
      <c r="K473" s="1"/>
      <c r="L473" s="41"/>
      <c r="M473" s="42"/>
      <c r="N473" s="43"/>
      <c r="O473" s="3"/>
    </row>
    <row r="474" spans="1:15" ht="14.25" customHeight="1" x14ac:dyDescent="0.3">
      <c r="A474" s="1"/>
      <c r="B474" s="1"/>
      <c r="C474" s="187"/>
      <c r="K474" s="1"/>
      <c r="L474" s="41"/>
      <c r="M474" s="42"/>
      <c r="N474" s="43"/>
      <c r="O474" s="3"/>
    </row>
    <row r="475" spans="1:15" ht="14.25" customHeight="1" x14ac:dyDescent="0.3">
      <c r="A475" s="1"/>
      <c r="B475" s="1"/>
      <c r="C475" s="187"/>
      <c r="K475" s="1"/>
      <c r="L475" s="41"/>
      <c r="M475" s="42"/>
      <c r="N475" s="43"/>
      <c r="O475" s="3"/>
    </row>
    <row r="476" spans="1:15" ht="14.25" customHeight="1" x14ac:dyDescent="0.3">
      <c r="A476" s="1"/>
      <c r="B476" s="1"/>
      <c r="C476" s="187"/>
      <c r="K476" s="1"/>
      <c r="L476" s="41"/>
      <c r="M476" s="42"/>
      <c r="N476" s="43"/>
      <c r="O476" s="3"/>
    </row>
    <row r="477" spans="1:15" ht="14.25" customHeight="1" x14ac:dyDescent="0.3">
      <c r="A477" s="1"/>
      <c r="B477" s="1"/>
      <c r="C477" s="187"/>
      <c r="K477" s="1"/>
      <c r="L477" s="41"/>
      <c r="M477" s="42"/>
      <c r="N477" s="43"/>
      <c r="O477" s="3"/>
    </row>
    <row r="478" spans="1:15" ht="14.25" customHeight="1" x14ac:dyDescent="0.3">
      <c r="A478" s="1"/>
      <c r="B478" s="1"/>
      <c r="C478" s="187"/>
      <c r="K478" s="1"/>
      <c r="L478" s="41"/>
      <c r="M478" s="42"/>
      <c r="N478" s="43"/>
      <c r="O478" s="3"/>
    </row>
    <row r="479" spans="1:15" ht="14.25" customHeight="1" x14ac:dyDescent="0.3">
      <c r="A479" s="1"/>
      <c r="B479" s="1"/>
      <c r="C479" s="187"/>
      <c r="K479" s="1"/>
      <c r="L479" s="41"/>
      <c r="M479" s="42"/>
      <c r="N479" s="43"/>
      <c r="O479" s="3"/>
    </row>
    <row r="480" spans="1:15" ht="14.25" customHeight="1" x14ac:dyDescent="0.3">
      <c r="A480" s="1"/>
      <c r="B480" s="1"/>
      <c r="C480" s="187"/>
      <c r="K480" s="1"/>
      <c r="L480" s="41"/>
      <c r="M480" s="42"/>
      <c r="N480" s="43"/>
      <c r="O480" s="3"/>
    </row>
    <row r="481" spans="1:15" ht="14.25" customHeight="1" x14ac:dyDescent="0.3">
      <c r="A481" s="1"/>
      <c r="B481" s="1"/>
      <c r="C481" s="187"/>
      <c r="K481" s="1"/>
      <c r="L481" s="41"/>
      <c r="M481" s="42"/>
      <c r="N481" s="43"/>
      <c r="O481" s="3"/>
    </row>
    <row r="482" spans="1:15" ht="14.25" customHeight="1" x14ac:dyDescent="0.3">
      <c r="A482" s="1"/>
      <c r="B482" s="1"/>
      <c r="C482" s="187"/>
      <c r="K482" s="1"/>
      <c r="L482" s="41"/>
      <c r="M482" s="42"/>
      <c r="N482" s="43"/>
      <c r="O482" s="3"/>
    </row>
    <row r="483" spans="1:15" ht="14.25" customHeight="1" x14ac:dyDescent="0.3">
      <c r="A483" s="1"/>
      <c r="B483" s="1"/>
      <c r="C483" s="187"/>
      <c r="K483" s="1"/>
      <c r="L483" s="41"/>
      <c r="M483" s="42"/>
      <c r="N483" s="43"/>
      <c r="O483" s="3"/>
    </row>
    <row r="484" spans="1:15" ht="14.25" customHeight="1" x14ac:dyDescent="0.3">
      <c r="A484" s="1"/>
      <c r="B484" s="1"/>
      <c r="C484" s="187"/>
      <c r="K484" s="1"/>
      <c r="L484" s="41"/>
      <c r="M484" s="42"/>
      <c r="N484" s="43"/>
      <c r="O484" s="3"/>
    </row>
    <row r="485" spans="1:15" ht="14.25" customHeight="1" x14ac:dyDescent="0.3">
      <c r="A485" s="1"/>
      <c r="B485" s="1"/>
      <c r="C485" s="187"/>
      <c r="K485" s="1"/>
      <c r="L485" s="41"/>
      <c r="M485" s="42"/>
      <c r="N485" s="43"/>
      <c r="O485" s="3"/>
    </row>
    <row r="486" spans="1:15" ht="14.25" customHeight="1" x14ac:dyDescent="0.3">
      <c r="A486" s="1"/>
      <c r="B486" s="1"/>
      <c r="C486" s="187"/>
      <c r="K486" s="1"/>
      <c r="L486" s="41"/>
      <c r="M486" s="42"/>
      <c r="N486" s="43"/>
      <c r="O486" s="3"/>
    </row>
    <row r="487" spans="1:15" ht="14.25" customHeight="1" x14ac:dyDescent="0.3">
      <c r="A487" s="1"/>
      <c r="B487" s="1"/>
      <c r="C487" s="187"/>
      <c r="K487" s="1"/>
      <c r="L487" s="41"/>
      <c r="M487" s="42"/>
      <c r="N487" s="43"/>
      <c r="O487" s="3"/>
    </row>
    <row r="488" spans="1:15" ht="14.25" customHeight="1" x14ac:dyDescent="0.3">
      <c r="A488" s="1"/>
      <c r="B488" s="1"/>
      <c r="C488" s="187"/>
      <c r="K488" s="1"/>
      <c r="L488" s="41"/>
      <c r="M488" s="42"/>
      <c r="N488" s="43"/>
      <c r="O488" s="3"/>
    </row>
    <row r="489" spans="1:15" ht="14.25" customHeight="1" x14ac:dyDescent="0.3">
      <c r="A489" s="1"/>
      <c r="B489" s="1"/>
      <c r="C489" s="187"/>
      <c r="K489" s="1"/>
      <c r="L489" s="41"/>
      <c r="M489" s="42"/>
      <c r="N489" s="43"/>
      <c r="O489" s="3"/>
    </row>
    <row r="490" spans="1:15" ht="14.25" customHeight="1" x14ac:dyDescent="0.3">
      <c r="A490" s="1"/>
      <c r="B490" s="1"/>
      <c r="C490" s="187"/>
      <c r="K490" s="1"/>
      <c r="L490" s="41"/>
      <c r="M490" s="42"/>
      <c r="N490" s="43"/>
      <c r="O490" s="3"/>
    </row>
    <row r="491" spans="1:15" ht="14.25" customHeight="1" x14ac:dyDescent="0.3">
      <c r="A491" s="1"/>
      <c r="B491" s="1"/>
      <c r="C491" s="187"/>
      <c r="K491" s="1"/>
      <c r="L491" s="41"/>
      <c r="M491" s="42"/>
      <c r="N491" s="43"/>
      <c r="O491" s="3"/>
    </row>
    <row r="492" spans="1:15" ht="14.25" customHeight="1" x14ac:dyDescent="0.3">
      <c r="A492" s="1"/>
      <c r="B492" s="1"/>
      <c r="C492" s="187"/>
      <c r="K492" s="1"/>
      <c r="L492" s="41"/>
      <c r="M492" s="42"/>
      <c r="N492" s="43"/>
      <c r="O492" s="3"/>
    </row>
    <row r="493" spans="1:15" ht="14.25" customHeight="1" x14ac:dyDescent="0.3">
      <c r="A493" s="1"/>
      <c r="B493" s="1"/>
      <c r="C493" s="187"/>
      <c r="K493" s="1"/>
      <c r="L493" s="41"/>
      <c r="M493" s="42"/>
      <c r="N493" s="43"/>
      <c r="O493" s="3"/>
    </row>
    <row r="494" spans="1:15" ht="14.25" customHeight="1" x14ac:dyDescent="0.3">
      <c r="A494" s="1"/>
      <c r="B494" s="1"/>
      <c r="C494" s="187"/>
      <c r="K494" s="1"/>
      <c r="L494" s="41"/>
      <c r="M494" s="42"/>
      <c r="N494" s="43"/>
      <c r="O494" s="3"/>
    </row>
    <row r="495" spans="1:15" ht="14.25" customHeight="1" x14ac:dyDescent="0.3">
      <c r="A495" s="1"/>
      <c r="B495" s="1"/>
      <c r="C495" s="187"/>
      <c r="K495" s="1"/>
      <c r="L495" s="41"/>
      <c r="M495" s="42"/>
      <c r="N495" s="43"/>
      <c r="O495" s="3"/>
    </row>
    <row r="496" spans="1:15" ht="14.25" customHeight="1" x14ac:dyDescent="0.3">
      <c r="A496" s="1"/>
      <c r="B496" s="1"/>
      <c r="C496" s="187"/>
      <c r="K496" s="1"/>
      <c r="L496" s="41"/>
      <c r="M496" s="42"/>
      <c r="N496" s="43"/>
      <c r="O496" s="3"/>
    </row>
    <row r="497" spans="1:15" ht="14.25" customHeight="1" x14ac:dyDescent="0.3">
      <c r="A497" s="1"/>
      <c r="B497" s="1"/>
      <c r="C497" s="187"/>
      <c r="K497" s="1"/>
      <c r="L497" s="41"/>
      <c r="M497" s="42"/>
      <c r="N497" s="43"/>
      <c r="O497" s="3"/>
    </row>
    <row r="498" spans="1:15" ht="14.25" customHeight="1" x14ac:dyDescent="0.3">
      <c r="A498" s="1"/>
      <c r="B498" s="1"/>
      <c r="C498" s="187"/>
      <c r="K498" s="1"/>
      <c r="L498" s="41"/>
      <c r="M498" s="42"/>
      <c r="N498" s="43"/>
      <c r="O498" s="3"/>
    </row>
    <row r="499" spans="1:15" ht="14.25" customHeight="1" x14ac:dyDescent="0.3">
      <c r="A499" s="1"/>
      <c r="B499" s="1"/>
      <c r="C499" s="187"/>
      <c r="K499" s="1"/>
      <c r="L499" s="41"/>
      <c r="M499" s="42"/>
      <c r="N499" s="43"/>
      <c r="O499" s="3"/>
    </row>
    <row r="500" spans="1:15" ht="14.25" customHeight="1" x14ac:dyDescent="0.3">
      <c r="A500" s="1"/>
      <c r="B500" s="1"/>
      <c r="C500" s="187"/>
      <c r="K500" s="1"/>
      <c r="L500" s="41"/>
      <c r="M500" s="42"/>
      <c r="N500" s="43"/>
      <c r="O500" s="3"/>
    </row>
    <row r="501" spans="1:15" ht="14.25" customHeight="1" x14ac:dyDescent="0.3">
      <c r="A501" s="1"/>
      <c r="B501" s="1"/>
      <c r="C501" s="187"/>
      <c r="K501" s="1"/>
      <c r="L501" s="41"/>
      <c r="M501" s="42"/>
      <c r="N501" s="43"/>
      <c r="O501" s="3"/>
    </row>
    <row r="502" spans="1:15" ht="14.25" customHeight="1" x14ac:dyDescent="0.3">
      <c r="A502" s="1"/>
      <c r="B502" s="1"/>
      <c r="C502" s="187"/>
      <c r="K502" s="1"/>
      <c r="L502" s="41"/>
      <c r="M502" s="42"/>
      <c r="N502" s="43"/>
      <c r="O502" s="3"/>
    </row>
    <row r="503" spans="1:15" ht="14.25" customHeight="1" x14ac:dyDescent="0.3">
      <c r="A503" s="1"/>
      <c r="B503" s="1"/>
      <c r="C503" s="187"/>
      <c r="K503" s="1"/>
      <c r="L503" s="41"/>
      <c r="M503" s="42"/>
      <c r="N503" s="43"/>
      <c r="O503" s="3"/>
    </row>
    <row r="504" spans="1:15" ht="14.25" customHeight="1" x14ac:dyDescent="0.3">
      <c r="A504" s="1"/>
      <c r="B504" s="1"/>
      <c r="C504" s="187"/>
      <c r="K504" s="1"/>
      <c r="L504" s="41"/>
      <c r="M504" s="42"/>
      <c r="N504" s="43"/>
      <c r="O504" s="3"/>
    </row>
    <row r="505" spans="1:15" ht="14.25" customHeight="1" x14ac:dyDescent="0.3">
      <c r="A505" s="1"/>
      <c r="B505" s="1"/>
      <c r="C505" s="187"/>
      <c r="K505" s="1"/>
      <c r="L505" s="41"/>
      <c r="M505" s="42"/>
      <c r="N505" s="43"/>
      <c r="O505" s="3"/>
    </row>
    <row r="506" spans="1:15" ht="14.25" customHeight="1" x14ac:dyDescent="0.3">
      <c r="A506" s="1"/>
      <c r="B506" s="1"/>
      <c r="C506" s="187"/>
      <c r="K506" s="1"/>
      <c r="L506" s="41"/>
      <c r="M506" s="42"/>
      <c r="N506" s="43"/>
      <c r="O506" s="3"/>
    </row>
    <row r="507" spans="1:15" ht="14.25" customHeight="1" x14ac:dyDescent="0.3">
      <c r="A507" s="1"/>
      <c r="B507" s="1"/>
      <c r="C507" s="187"/>
      <c r="K507" s="1"/>
      <c r="L507" s="41"/>
      <c r="M507" s="42"/>
      <c r="N507" s="43"/>
      <c r="O507" s="3"/>
    </row>
    <row r="508" spans="1:15" ht="14.25" customHeight="1" x14ac:dyDescent="0.3">
      <c r="A508" s="1"/>
      <c r="B508" s="1"/>
      <c r="C508" s="187"/>
      <c r="K508" s="1"/>
      <c r="L508" s="41"/>
      <c r="M508" s="42"/>
      <c r="N508" s="43"/>
      <c r="O508" s="3"/>
    </row>
    <row r="509" spans="1:15" ht="14.25" customHeight="1" x14ac:dyDescent="0.3">
      <c r="A509" s="1"/>
      <c r="B509" s="1"/>
      <c r="C509" s="187"/>
      <c r="K509" s="1"/>
      <c r="L509" s="41"/>
      <c r="M509" s="42"/>
      <c r="N509" s="43"/>
      <c r="O509" s="3"/>
    </row>
    <row r="510" spans="1:15" ht="14.25" customHeight="1" x14ac:dyDescent="0.3">
      <c r="A510" s="1"/>
      <c r="B510" s="1"/>
      <c r="C510" s="187"/>
      <c r="K510" s="1"/>
      <c r="L510" s="41"/>
      <c r="M510" s="42"/>
      <c r="N510" s="43"/>
      <c r="O510" s="3"/>
    </row>
    <row r="511" spans="1:15" ht="14.25" customHeight="1" x14ac:dyDescent="0.3">
      <c r="A511" s="1"/>
      <c r="B511" s="1"/>
      <c r="C511" s="187"/>
      <c r="K511" s="1"/>
      <c r="L511" s="41"/>
      <c r="M511" s="42"/>
      <c r="N511" s="43"/>
      <c r="O511" s="3"/>
    </row>
    <row r="512" spans="1:15" ht="14.25" customHeight="1" x14ac:dyDescent="0.3">
      <c r="A512" s="1"/>
      <c r="B512" s="1"/>
      <c r="C512" s="187"/>
      <c r="K512" s="1"/>
      <c r="L512" s="41"/>
      <c r="M512" s="42"/>
      <c r="N512" s="43"/>
      <c r="O512" s="3"/>
    </row>
    <row r="513" spans="1:15" ht="14.25" customHeight="1" x14ac:dyDescent="0.3">
      <c r="A513" s="1"/>
      <c r="B513" s="1"/>
      <c r="C513" s="187"/>
      <c r="K513" s="1"/>
      <c r="L513" s="41"/>
      <c r="M513" s="42"/>
      <c r="N513" s="43"/>
      <c r="O513" s="3"/>
    </row>
    <row r="514" spans="1:15" ht="14.25" customHeight="1" x14ac:dyDescent="0.3">
      <c r="A514" s="1"/>
      <c r="B514" s="1"/>
      <c r="C514" s="187"/>
      <c r="K514" s="1"/>
      <c r="L514" s="41"/>
      <c r="M514" s="42"/>
      <c r="N514" s="43"/>
      <c r="O514" s="3"/>
    </row>
    <row r="515" spans="1:15" ht="14.25" customHeight="1" x14ac:dyDescent="0.3">
      <c r="A515" s="1"/>
      <c r="B515" s="1"/>
      <c r="C515" s="187"/>
      <c r="K515" s="1"/>
      <c r="L515" s="41"/>
      <c r="M515" s="42"/>
      <c r="N515" s="43"/>
      <c r="O515" s="3"/>
    </row>
    <row r="516" spans="1:15" ht="14.25" customHeight="1" x14ac:dyDescent="0.3">
      <c r="A516" s="1"/>
      <c r="B516" s="1"/>
      <c r="C516" s="187"/>
      <c r="K516" s="1"/>
      <c r="L516" s="41"/>
      <c r="M516" s="42"/>
      <c r="N516" s="43"/>
      <c r="O516" s="3"/>
    </row>
    <row r="517" spans="1:15" ht="14.25" customHeight="1" x14ac:dyDescent="0.3">
      <c r="A517" s="1"/>
      <c r="B517" s="1"/>
      <c r="C517" s="187"/>
      <c r="K517" s="1"/>
      <c r="L517" s="41"/>
      <c r="M517" s="42"/>
      <c r="N517" s="43"/>
      <c r="O517" s="3"/>
    </row>
    <row r="518" spans="1:15" ht="14.25" customHeight="1" x14ac:dyDescent="0.3">
      <c r="A518" s="1"/>
      <c r="B518" s="1"/>
      <c r="C518" s="187"/>
      <c r="K518" s="1"/>
      <c r="L518" s="41"/>
      <c r="M518" s="42"/>
      <c r="N518" s="43"/>
      <c r="O518" s="3"/>
    </row>
    <row r="519" spans="1:15" ht="14.25" customHeight="1" x14ac:dyDescent="0.3">
      <c r="A519" s="1"/>
      <c r="B519" s="1"/>
      <c r="C519" s="187"/>
      <c r="K519" s="1"/>
      <c r="L519" s="41"/>
      <c r="M519" s="42"/>
      <c r="N519" s="43"/>
      <c r="O519" s="3"/>
    </row>
    <row r="520" spans="1:15" ht="14.25" customHeight="1" x14ac:dyDescent="0.3">
      <c r="A520" s="1"/>
      <c r="B520" s="1"/>
      <c r="C520" s="187"/>
      <c r="K520" s="1"/>
      <c r="L520" s="41"/>
      <c r="M520" s="42"/>
      <c r="N520" s="43"/>
      <c r="O520" s="3"/>
    </row>
    <row r="521" spans="1:15" ht="14.25" customHeight="1" x14ac:dyDescent="0.3">
      <c r="A521" s="1"/>
      <c r="B521" s="1"/>
      <c r="C521" s="187"/>
      <c r="K521" s="1"/>
      <c r="L521" s="41"/>
      <c r="M521" s="42"/>
      <c r="N521" s="43"/>
      <c r="O521" s="3"/>
    </row>
    <row r="522" spans="1:15" ht="14.25" customHeight="1" x14ac:dyDescent="0.3">
      <c r="A522" s="1"/>
      <c r="B522" s="1"/>
      <c r="C522" s="187"/>
      <c r="K522" s="1"/>
      <c r="L522" s="41"/>
      <c r="M522" s="42"/>
      <c r="N522" s="43"/>
      <c r="O522" s="3"/>
    </row>
    <row r="523" spans="1:15" ht="14.25" customHeight="1" x14ac:dyDescent="0.3">
      <c r="A523" s="1"/>
      <c r="B523" s="1"/>
      <c r="C523" s="187"/>
      <c r="K523" s="1"/>
      <c r="L523" s="41"/>
      <c r="M523" s="42"/>
      <c r="N523" s="43"/>
      <c r="O523" s="3"/>
    </row>
    <row r="524" spans="1:15" ht="14.25" customHeight="1" x14ac:dyDescent="0.3">
      <c r="A524" s="1"/>
      <c r="B524" s="1"/>
      <c r="C524" s="187"/>
      <c r="K524" s="1"/>
      <c r="L524" s="41"/>
      <c r="M524" s="42"/>
      <c r="N524" s="43"/>
      <c r="O524" s="3"/>
    </row>
    <row r="525" spans="1:15" ht="14.25" customHeight="1" x14ac:dyDescent="0.3">
      <c r="A525" s="1"/>
      <c r="B525" s="1"/>
      <c r="C525" s="187"/>
      <c r="K525" s="1"/>
      <c r="L525" s="41"/>
      <c r="M525" s="42"/>
      <c r="N525" s="43"/>
      <c r="O525" s="3"/>
    </row>
    <row r="526" spans="1:15" ht="14.25" customHeight="1" x14ac:dyDescent="0.3">
      <c r="A526" s="1"/>
      <c r="B526" s="1"/>
      <c r="C526" s="187"/>
      <c r="K526" s="1"/>
      <c r="L526" s="41"/>
      <c r="M526" s="42"/>
      <c r="N526" s="43"/>
      <c r="O526" s="3"/>
    </row>
    <row r="527" spans="1:15" ht="14.25" customHeight="1" x14ac:dyDescent="0.3">
      <c r="A527" s="1"/>
      <c r="B527" s="1"/>
      <c r="C527" s="187"/>
      <c r="K527" s="1"/>
      <c r="L527" s="41"/>
      <c r="M527" s="42"/>
      <c r="N527" s="43"/>
      <c r="O527" s="3"/>
    </row>
    <row r="528" spans="1:15" ht="14.25" customHeight="1" x14ac:dyDescent="0.3">
      <c r="A528" s="1"/>
      <c r="B528" s="1"/>
      <c r="C528" s="187"/>
      <c r="K528" s="1"/>
      <c r="L528" s="41"/>
      <c r="M528" s="42"/>
      <c r="N528" s="43"/>
      <c r="O528" s="3"/>
    </row>
    <row r="529" spans="1:15" ht="14.25" customHeight="1" x14ac:dyDescent="0.3">
      <c r="A529" s="1"/>
      <c r="B529" s="1"/>
      <c r="C529" s="187"/>
      <c r="K529" s="1"/>
      <c r="L529" s="41"/>
      <c r="M529" s="42"/>
      <c r="N529" s="43"/>
      <c r="O529" s="3"/>
    </row>
    <row r="530" spans="1:15" ht="14.25" customHeight="1" x14ac:dyDescent="0.3">
      <c r="A530" s="1"/>
      <c r="B530" s="1"/>
      <c r="C530" s="187"/>
      <c r="K530" s="1"/>
      <c r="L530" s="41"/>
      <c r="M530" s="42"/>
      <c r="N530" s="43"/>
      <c r="O530" s="3"/>
    </row>
    <row r="531" spans="1:15" ht="14.25" customHeight="1" x14ac:dyDescent="0.3">
      <c r="A531" s="1"/>
      <c r="B531" s="1"/>
      <c r="C531" s="187"/>
      <c r="K531" s="1"/>
      <c r="L531" s="41"/>
      <c r="M531" s="42"/>
      <c r="N531" s="43"/>
      <c r="O531" s="3"/>
    </row>
    <row r="532" spans="1:15" ht="14.25" customHeight="1" x14ac:dyDescent="0.3">
      <c r="A532" s="1"/>
      <c r="B532" s="1"/>
      <c r="C532" s="187"/>
      <c r="K532" s="1"/>
      <c r="L532" s="41"/>
      <c r="M532" s="42"/>
      <c r="N532" s="43"/>
      <c r="O532" s="3"/>
    </row>
    <row r="533" spans="1:15" ht="14.25" customHeight="1" x14ac:dyDescent="0.3">
      <c r="A533" s="1"/>
      <c r="B533" s="1"/>
      <c r="C533" s="187"/>
      <c r="K533" s="1"/>
      <c r="L533" s="41"/>
      <c r="M533" s="42"/>
      <c r="N533" s="43"/>
      <c r="O533" s="3"/>
    </row>
    <row r="534" spans="1:15" ht="14.25" customHeight="1" x14ac:dyDescent="0.3">
      <c r="A534" s="1"/>
      <c r="B534" s="1"/>
      <c r="C534" s="187"/>
      <c r="K534" s="1"/>
      <c r="L534" s="41"/>
      <c r="M534" s="42"/>
      <c r="N534" s="43"/>
      <c r="O534" s="3"/>
    </row>
    <row r="535" spans="1:15" ht="14.25" customHeight="1" x14ac:dyDescent="0.3">
      <c r="A535" s="1"/>
      <c r="B535" s="1"/>
      <c r="C535" s="187"/>
      <c r="K535" s="1"/>
      <c r="L535" s="41"/>
      <c r="M535" s="42"/>
      <c r="N535" s="43"/>
      <c r="O535" s="3"/>
    </row>
    <row r="536" spans="1:15" ht="14.25" customHeight="1" x14ac:dyDescent="0.3">
      <c r="A536" s="1"/>
      <c r="B536" s="1"/>
      <c r="C536" s="187"/>
      <c r="K536" s="1"/>
      <c r="L536" s="41"/>
      <c r="M536" s="42"/>
      <c r="N536" s="43"/>
      <c r="O536" s="3"/>
    </row>
    <row r="537" spans="1:15" ht="14.25" customHeight="1" x14ac:dyDescent="0.3">
      <c r="A537" s="1"/>
      <c r="B537" s="1"/>
      <c r="C537" s="187"/>
      <c r="K537" s="1"/>
      <c r="L537" s="41"/>
      <c r="M537" s="42"/>
      <c r="N537" s="43"/>
      <c r="O537" s="3"/>
    </row>
    <row r="538" spans="1:15" ht="14.25" customHeight="1" x14ac:dyDescent="0.3">
      <c r="A538" s="1"/>
      <c r="B538" s="1"/>
      <c r="C538" s="187"/>
      <c r="K538" s="1"/>
      <c r="L538" s="41"/>
      <c r="M538" s="42"/>
      <c r="N538" s="43"/>
      <c r="O538" s="3"/>
    </row>
    <row r="539" spans="1:15" ht="14.25" customHeight="1" x14ac:dyDescent="0.3">
      <c r="A539" s="1"/>
      <c r="B539" s="1"/>
      <c r="C539" s="187"/>
      <c r="K539" s="1"/>
      <c r="L539" s="41"/>
      <c r="M539" s="42"/>
      <c r="N539" s="43"/>
      <c r="O539" s="3"/>
    </row>
    <row r="540" spans="1:15" ht="14.25" customHeight="1" x14ac:dyDescent="0.3">
      <c r="A540" s="1"/>
      <c r="B540" s="1"/>
      <c r="C540" s="187"/>
      <c r="K540" s="1"/>
      <c r="L540" s="41"/>
      <c r="M540" s="42"/>
      <c r="N540" s="43"/>
      <c r="O540" s="3"/>
    </row>
    <row r="541" spans="1:15" ht="14.25" customHeight="1" x14ac:dyDescent="0.3">
      <c r="A541" s="1"/>
      <c r="B541" s="1"/>
      <c r="C541" s="187"/>
      <c r="K541" s="1"/>
      <c r="L541" s="41"/>
      <c r="M541" s="42"/>
      <c r="N541" s="43"/>
      <c r="O541" s="3"/>
    </row>
    <row r="542" spans="1:15" ht="14.25" customHeight="1" x14ac:dyDescent="0.3">
      <c r="A542" s="1"/>
      <c r="B542" s="1"/>
      <c r="C542" s="187"/>
      <c r="K542" s="1"/>
      <c r="L542" s="41"/>
      <c r="M542" s="42"/>
      <c r="N542" s="43"/>
      <c r="O542" s="3"/>
    </row>
    <row r="543" spans="1:15" ht="14.25" customHeight="1" x14ac:dyDescent="0.3">
      <c r="A543" s="1"/>
      <c r="B543" s="1"/>
      <c r="C543" s="187"/>
      <c r="K543" s="1"/>
      <c r="L543" s="41"/>
      <c r="M543" s="42"/>
      <c r="N543" s="43"/>
      <c r="O543" s="3"/>
    </row>
    <row r="544" spans="1:15" ht="14.25" customHeight="1" x14ac:dyDescent="0.3">
      <c r="A544" s="1"/>
      <c r="B544" s="1"/>
      <c r="C544" s="187"/>
      <c r="K544" s="1"/>
      <c r="L544" s="41"/>
      <c r="M544" s="42"/>
      <c r="N544" s="43"/>
      <c r="O544" s="3"/>
    </row>
    <row r="545" spans="1:15" ht="14.25" customHeight="1" x14ac:dyDescent="0.3">
      <c r="A545" s="1"/>
      <c r="B545" s="1"/>
      <c r="C545" s="187"/>
      <c r="K545" s="1"/>
      <c r="L545" s="41"/>
      <c r="M545" s="42"/>
      <c r="N545" s="43"/>
      <c r="O545" s="3"/>
    </row>
    <row r="546" spans="1:15" ht="14.25" customHeight="1" x14ac:dyDescent="0.3">
      <c r="A546" s="1"/>
      <c r="B546" s="1"/>
      <c r="C546" s="187"/>
      <c r="K546" s="1"/>
      <c r="L546" s="41"/>
      <c r="M546" s="42"/>
      <c r="N546" s="43"/>
      <c r="O546" s="3"/>
    </row>
    <row r="547" spans="1:15" ht="14.25" customHeight="1" x14ac:dyDescent="0.3">
      <c r="A547" s="1"/>
      <c r="B547" s="1"/>
      <c r="C547" s="187"/>
      <c r="K547" s="1"/>
      <c r="L547" s="41"/>
      <c r="M547" s="42"/>
      <c r="N547" s="43"/>
      <c r="O547" s="3"/>
    </row>
    <row r="548" spans="1:15" ht="14.25" customHeight="1" x14ac:dyDescent="0.3">
      <c r="A548" s="1"/>
      <c r="B548" s="1"/>
      <c r="C548" s="187"/>
      <c r="K548" s="1"/>
      <c r="L548" s="41"/>
      <c r="M548" s="42"/>
      <c r="N548" s="43"/>
      <c r="O548" s="3"/>
    </row>
    <row r="549" spans="1:15" ht="14.25" customHeight="1" x14ac:dyDescent="0.3">
      <c r="A549" s="1"/>
      <c r="B549" s="1"/>
      <c r="C549" s="187"/>
      <c r="K549" s="1"/>
      <c r="L549" s="41"/>
      <c r="M549" s="42"/>
      <c r="N549" s="43"/>
      <c r="O549" s="3"/>
    </row>
    <row r="550" spans="1:15" ht="14.25" customHeight="1" x14ac:dyDescent="0.3">
      <c r="A550" s="1"/>
      <c r="B550" s="1"/>
      <c r="C550" s="187"/>
      <c r="K550" s="1"/>
      <c r="L550" s="41"/>
      <c r="M550" s="42"/>
      <c r="N550" s="43"/>
      <c r="O550" s="3"/>
    </row>
    <row r="551" spans="1:15" ht="14.25" customHeight="1" x14ac:dyDescent="0.3">
      <c r="A551" s="1"/>
      <c r="B551" s="1"/>
      <c r="C551" s="187"/>
      <c r="K551" s="1"/>
      <c r="L551" s="41"/>
      <c r="M551" s="42"/>
      <c r="N551" s="43"/>
      <c r="O551" s="3"/>
    </row>
    <row r="552" spans="1:15" ht="14.25" customHeight="1" x14ac:dyDescent="0.3">
      <c r="A552" s="1"/>
      <c r="B552" s="1"/>
      <c r="C552" s="187"/>
      <c r="K552" s="1"/>
      <c r="L552" s="41"/>
      <c r="M552" s="42"/>
      <c r="N552" s="43"/>
      <c r="O552" s="3"/>
    </row>
    <row r="553" spans="1:15" ht="14.25" customHeight="1" x14ac:dyDescent="0.3">
      <c r="A553" s="1"/>
      <c r="B553" s="1"/>
      <c r="C553" s="187"/>
      <c r="K553" s="1"/>
      <c r="L553" s="41"/>
      <c r="M553" s="42"/>
      <c r="N553" s="43"/>
      <c r="O553" s="3"/>
    </row>
    <row r="554" spans="1:15" ht="14.25" customHeight="1" x14ac:dyDescent="0.3">
      <c r="A554" s="1"/>
      <c r="B554" s="1"/>
      <c r="C554" s="187"/>
      <c r="K554" s="1"/>
      <c r="L554" s="41"/>
      <c r="M554" s="42"/>
      <c r="N554" s="43"/>
      <c r="O554" s="3"/>
    </row>
    <row r="555" spans="1:15" ht="14.25" customHeight="1" x14ac:dyDescent="0.3">
      <c r="A555" s="1"/>
      <c r="B555" s="1"/>
      <c r="C555" s="187"/>
      <c r="K555" s="1"/>
      <c r="L555" s="41"/>
      <c r="M555" s="42"/>
      <c r="N555" s="43"/>
      <c r="O555" s="3"/>
    </row>
    <row r="556" spans="1:15" ht="14.25" customHeight="1" x14ac:dyDescent="0.3">
      <c r="A556" s="1"/>
      <c r="B556" s="1"/>
      <c r="C556" s="187"/>
      <c r="K556" s="1"/>
      <c r="L556" s="41"/>
      <c r="M556" s="42"/>
      <c r="N556" s="43"/>
      <c r="O556" s="3"/>
    </row>
    <row r="557" spans="1:15" ht="14.25" customHeight="1" x14ac:dyDescent="0.3">
      <c r="A557" s="1"/>
      <c r="B557" s="1"/>
      <c r="C557" s="187"/>
      <c r="K557" s="1"/>
      <c r="L557" s="41"/>
      <c r="M557" s="42"/>
      <c r="N557" s="43"/>
      <c r="O557" s="3"/>
    </row>
    <row r="558" spans="1:15" ht="14.25" customHeight="1" x14ac:dyDescent="0.3">
      <c r="A558" s="1"/>
      <c r="B558" s="1"/>
      <c r="C558" s="187"/>
      <c r="K558" s="1"/>
      <c r="L558" s="41"/>
      <c r="M558" s="42"/>
      <c r="N558" s="43"/>
      <c r="O558" s="3"/>
    </row>
    <row r="559" spans="1:15" ht="14.25" customHeight="1" x14ac:dyDescent="0.3">
      <c r="A559" s="1"/>
      <c r="B559" s="1"/>
      <c r="C559" s="187"/>
      <c r="K559" s="1"/>
      <c r="L559" s="41"/>
      <c r="M559" s="42"/>
      <c r="N559" s="43"/>
      <c r="O559" s="3"/>
    </row>
    <row r="560" spans="1:15" ht="14.25" customHeight="1" x14ac:dyDescent="0.3">
      <c r="A560" s="1"/>
      <c r="B560" s="1"/>
      <c r="C560" s="187"/>
      <c r="K560" s="1"/>
      <c r="L560" s="41"/>
      <c r="M560" s="42"/>
      <c r="N560" s="43"/>
      <c r="O560" s="3"/>
    </row>
    <row r="561" spans="1:15" ht="14.25" customHeight="1" x14ac:dyDescent="0.3">
      <c r="A561" s="1"/>
      <c r="B561" s="1"/>
      <c r="C561" s="187"/>
      <c r="K561" s="1"/>
      <c r="L561" s="41"/>
      <c r="M561" s="42"/>
      <c r="N561" s="43"/>
      <c r="O561" s="3"/>
    </row>
    <row r="562" spans="1:15" ht="14.25" customHeight="1" x14ac:dyDescent="0.3">
      <c r="A562" s="1"/>
      <c r="B562" s="1"/>
      <c r="C562" s="187"/>
      <c r="K562" s="1"/>
      <c r="L562" s="41"/>
      <c r="M562" s="42"/>
      <c r="N562" s="43"/>
      <c r="O562" s="3"/>
    </row>
    <row r="563" spans="1:15" ht="14.25" customHeight="1" x14ac:dyDescent="0.3">
      <c r="A563" s="1"/>
      <c r="B563" s="1"/>
      <c r="C563" s="187"/>
      <c r="K563" s="1"/>
      <c r="L563" s="41"/>
      <c r="M563" s="42"/>
      <c r="N563" s="43"/>
      <c r="O563" s="3"/>
    </row>
    <row r="564" spans="1:15" ht="14.25" customHeight="1" x14ac:dyDescent="0.3">
      <c r="A564" s="1"/>
      <c r="B564" s="1"/>
      <c r="C564" s="187"/>
      <c r="K564" s="1"/>
      <c r="L564" s="41"/>
      <c r="M564" s="42"/>
      <c r="N564" s="43"/>
      <c r="O564" s="3"/>
    </row>
    <row r="565" spans="1:15" ht="14.25" customHeight="1" x14ac:dyDescent="0.3">
      <c r="A565" s="1"/>
      <c r="B565" s="1"/>
      <c r="C565" s="187"/>
      <c r="K565" s="1"/>
      <c r="L565" s="41"/>
      <c r="M565" s="42"/>
      <c r="N565" s="43"/>
      <c r="O565" s="3"/>
    </row>
    <row r="566" spans="1:15" ht="14.25" customHeight="1" x14ac:dyDescent="0.3">
      <c r="A566" s="1"/>
      <c r="B566" s="1"/>
      <c r="C566" s="187"/>
      <c r="K566" s="1"/>
      <c r="L566" s="41"/>
      <c r="M566" s="42"/>
      <c r="N566" s="43"/>
      <c r="O566" s="3"/>
    </row>
    <row r="567" spans="1:15" ht="14.25" customHeight="1" x14ac:dyDescent="0.3">
      <c r="A567" s="1"/>
      <c r="B567" s="1"/>
      <c r="C567" s="187"/>
      <c r="K567" s="1"/>
      <c r="L567" s="41"/>
      <c r="M567" s="42"/>
      <c r="N567" s="43"/>
      <c r="O567" s="3"/>
    </row>
    <row r="568" spans="1:15" ht="14.25" customHeight="1" x14ac:dyDescent="0.3">
      <c r="A568" s="1"/>
      <c r="B568" s="1"/>
      <c r="C568" s="187"/>
      <c r="K568" s="1"/>
      <c r="L568" s="41"/>
      <c r="M568" s="42"/>
      <c r="N568" s="43"/>
      <c r="O568" s="3"/>
    </row>
    <row r="569" spans="1:15" ht="14.25" customHeight="1" x14ac:dyDescent="0.3">
      <c r="A569" s="1"/>
      <c r="B569" s="1"/>
      <c r="C569" s="187"/>
      <c r="K569" s="1"/>
      <c r="L569" s="41"/>
      <c r="M569" s="42"/>
      <c r="N569" s="43"/>
      <c r="O569" s="3"/>
    </row>
    <row r="570" spans="1:15" ht="14.25" customHeight="1" x14ac:dyDescent="0.3">
      <c r="A570" s="1"/>
      <c r="B570" s="1"/>
      <c r="C570" s="187"/>
      <c r="K570" s="1"/>
      <c r="L570" s="41"/>
      <c r="M570" s="42"/>
      <c r="N570" s="43"/>
      <c r="O570" s="3"/>
    </row>
    <row r="571" spans="1:15" ht="14.25" customHeight="1" x14ac:dyDescent="0.3">
      <c r="A571" s="1"/>
      <c r="B571" s="1"/>
      <c r="C571" s="187"/>
      <c r="K571" s="1"/>
      <c r="L571" s="41"/>
      <c r="M571" s="42"/>
      <c r="N571" s="43"/>
      <c r="O571" s="3"/>
    </row>
    <row r="572" spans="1:15" ht="14.25" customHeight="1" x14ac:dyDescent="0.3">
      <c r="A572" s="1"/>
      <c r="B572" s="1"/>
      <c r="C572" s="187"/>
      <c r="K572" s="1"/>
      <c r="L572" s="41"/>
      <c r="M572" s="42"/>
      <c r="N572" s="43"/>
      <c r="O572" s="3"/>
    </row>
    <row r="573" spans="1:15" ht="14.25" customHeight="1" x14ac:dyDescent="0.3">
      <c r="A573" s="1"/>
      <c r="B573" s="1"/>
      <c r="C573" s="187"/>
      <c r="K573" s="1"/>
      <c r="L573" s="41"/>
      <c r="M573" s="42"/>
      <c r="N573" s="43"/>
      <c r="O573" s="3"/>
    </row>
    <row r="574" spans="1:15" ht="14.25" customHeight="1" x14ac:dyDescent="0.3">
      <c r="A574" s="1"/>
      <c r="B574" s="1"/>
      <c r="C574" s="187"/>
      <c r="K574" s="1"/>
      <c r="L574" s="41"/>
      <c r="M574" s="42"/>
      <c r="N574" s="43"/>
      <c r="O574" s="3"/>
    </row>
    <row r="575" spans="1:15" ht="14.25" customHeight="1" x14ac:dyDescent="0.3">
      <c r="A575" s="1"/>
      <c r="B575" s="1"/>
      <c r="C575" s="187"/>
      <c r="K575" s="1"/>
      <c r="L575" s="41"/>
      <c r="M575" s="42"/>
      <c r="N575" s="43"/>
      <c r="O575" s="3"/>
    </row>
    <row r="576" spans="1:15" ht="14.25" customHeight="1" x14ac:dyDescent="0.3">
      <c r="A576" s="1"/>
      <c r="B576" s="1"/>
      <c r="C576" s="187"/>
      <c r="K576" s="1"/>
      <c r="L576" s="41"/>
      <c r="M576" s="42"/>
      <c r="N576" s="43"/>
      <c r="O576" s="3"/>
    </row>
    <row r="577" spans="1:15" ht="14.25" customHeight="1" x14ac:dyDescent="0.3">
      <c r="A577" s="1"/>
      <c r="B577" s="1"/>
      <c r="C577" s="187"/>
      <c r="K577" s="1"/>
      <c r="L577" s="41"/>
      <c r="M577" s="42"/>
      <c r="N577" s="43"/>
      <c r="O577" s="3"/>
    </row>
    <row r="578" spans="1:15" ht="14.25" customHeight="1" x14ac:dyDescent="0.3">
      <c r="A578" s="1"/>
      <c r="B578" s="1"/>
      <c r="C578" s="187"/>
      <c r="K578" s="1"/>
      <c r="L578" s="41"/>
      <c r="M578" s="42"/>
      <c r="N578" s="43"/>
      <c r="O578" s="3"/>
    </row>
    <row r="579" spans="1:15" ht="14.25" customHeight="1" x14ac:dyDescent="0.3">
      <c r="A579" s="1"/>
      <c r="B579" s="1"/>
      <c r="C579" s="187"/>
      <c r="K579" s="1"/>
      <c r="L579" s="41"/>
      <c r="M579" s="42"/>
      <c r="N579" s="43"/>
      <c r="O579" s="3"/>
    </row>
    <row r="580" spans="1:15" ht="14.25" customHeight="1" x14ac:dyDescent="0.3">
      <c r="A580" s="1"/>
      <c r="B580" s="1"/>
      <c r="C580" s="187"/>
      <c r="K580" s="1"/>
      <c r="L580" s="41"/>
      <c r="M580" s="42"/>
      <c r="N580" s="43"/>
      <c r="O580" s="3"/>
    </row>
    <row r="581" spans="1:15" ht="14.25" customHeight="1" x14ac:dyDescent="0.3">
      <c r="A581" s="1"/>
      <c r="B581" s="1"/>
      <c r="C581" s="187"/>
      <c r="K581" s="1"/>
      <c r="L581" s="41"/>
      <c r="M581" s="42"/>
      <c r="N581" s="43"/>
      <c r="O581" s="3"/>
    </row>
    <row r="582" spans="1:15" ht="14.25" customHeight="1" x14ac:dyDescent="0.3">
      <c r="A582" s="1"/>
      <c r="B582" s="1"/>
      <c r="C582" s="187"/>
      <c r="K582" s="1"/>
      <c r="L582" s="41"/>
      <c r="M582" s="42"/>
      <c r="N582" s="43"/>
      <c r="O582" s="3"/>
    </row>
    <row r="583" spans="1:15" ht="14.25" customHeight="1" x14ac:dyDescent="0.3">
      <c r="A583" s="1"/>
      <c r="B583" s="1"/>
      <c r="C583" s="187"/>
      <c r="K583" s="1"/>
      <c r="L583" s="41"/>
      <c r="M583" s="42"/>
      <c r="N583" s="43"/>
      <c r="O583" s="3"/>
    </row>
    <row r="584" spans="1:15" ht="14.25" customHeight="1" x14ac:dyDescent="0.3">
      <c r="A584" s="1"/>
      <c r="B584" s="1"/>
      <c r="C584" s="187"/>
      <c r="K584" s="1"/>
      <c r="L584" s="41"/>
      <c r="M584" s="42"/>
      <c r="N584" s="43"/>
      <c r="O584" s="3"/>
    </row>
    <row r="585" spans="1:15" ht="14.25" customHeight="1" x14ac:dyDescent="0.3">
      <c r="A585" s="1"/>
      <c r="B585" s="1"/>
      <c r="C585" s="187"/>
      <c r="K585" s="1"/>
      <c r="L585" s="41"/>
      <c r="M585" s="42"/>
      <c r="N585" s="43"/>
      <c r="O585" s="3"/>
    </row>
    <row r="586" spans="1:15" ht="14.25" customHeight="1" x14ac:dyDescent="0.3">
      <c r="A586" s="1"/>
      <c r="B586" s="1"/>
      <c r="C586" s="187"/>
      <c r="K586" s="1"/>
      <c r="L586" s="41"/>
      <c r="M586" s="42"/>
      <c r="N586" s="43"/>
      <c r="O586" s="3"/>
    </row>
    <row r="587" spans="1:15" ht="14.25" customHeight="1" x14ac:dyDescent="0.3">
      <c r="A587" s="1"/>
      <c r="B587" s="1"/>
      <c r="C587" s="187"/>
      <c r="K587" s="1"/>
      <c r="L587" s="41"/>
      <c r="M587" s="42"/>
      <c r="N587" s="43"/>
      <c r="O587" s="3"/>
    </row>
    <row r="588" spans="1:15" ht="14.25" customHeight="1" x14ac:dyDescent="0.3">
      <c r="A588" s="1"/>
      <c r="B588" s="1"/>
      <c r="C588" s="187"/>
      <c r="K588" s="1"/>
      <c r="L588" s="41"/>
      <c r="M588" s="42"/>
      <c r="N588" s="43"/>
      <c r="O588" s="3"/>
    </row>
    <row r="589" spans="1:15" ht="14.25" customHeight="1" x14ac:dyDescent="0.3">
      <c r="A589" s="1"/>
      <c r="B589" s="1"/>
      <c r="C589" s="187"/>
      <c r="K589" s="1"/>
      <c r="L589" s="41"/>
      <c r="M589" s="42"/>
      <c r="N589" s="43"/>
      <c r="O589" s="3"/>
    </row>
    <row r="590" spans="1:15" ht="14.25" customHeight="1" x14ac:dyDescent="0.3">
      <c r="A590" s="1"/>
      <c r="B590" s="1"/>
      <c r="C590" s="187"/>
      <c r="K590" s="1"/>
      <c r="L590" s="41"/>
      <c r="M590" s="42"/>
      <c r="N590" s="43"/>
      <c r="O590" s="3"/>
    </row>
    <row r="591" spans="1:15" ht="14.25" customHeight="1" x14ac:dyDescent="0.3">
      <c r="A591" s="1"/>
      <c r="B591" s="1"/>
      <c r="C591" s="187"/>
      <c r="K591" s="1"/>
      <c r="L591" s="41"/>
      <c r="M591" s="42"/>
      <c r="N591" s="43"/>
      <c r="O591" s="3"/>
    </row>
    <row r="592" spans="1:15" ht="14.25" customHeight="1" x14ac:dyDescent="0.3">
      <c r="A592" s="1"/>
      <c r="B592" s="1"/>
      <c r="C592" s="187"/>
      <c r="K592" s="1"/>
      <c r="L592" s="41"/>
      <c r="M592" s="42"/>
      <c r="N592" s="43"/>
      <c r="O592" s="3"/>
    </row>
    <row r="593" spans="1:15" ht="14.25" customHeight="1" x14ac:dyDescent="0.3">
      <c r="A593" s="1"/>
      <c r="B593" s="1"/>
      <c r="C593" s="187"/>
      <c r="K593" s="1"/>
      <c r="L593" s="41"/>
      <c r="M593" s="42"/>
      <c r="N593" s="43"/>
      <c r="O593" s="3"/>
    </row>
    <row r="594" spans="1:15" ht="14.25" customHeight="1" x14ac:dyDescent="0.3">
      <c r="A594" s="1"/>
      <c r="B594" s="1"/>
      <c r="C594" s="187"/>
      <c r="K594" s="1"/>
      <c r="L594" s="41"/>
      <c r="M594" s="42"/>
      <c r="N594" s="43"/>
      <c r="O594" s="3"/>
    </row>
    <row r="595" spans="1:15" ht="14.25" customHeight="1" x14ac:dyDescent="0.3">
      <c r="A595" s="1"/>
      <c r="B595" s="1"/>
      <c r="C595" s="187"/>
      <c r="K595" s="1"/>
      <c r="L595" s="41"/>
      <c r="M595" s="42"/>
      <c r="N595" s="43"/>
      <c r="O595" s="3"/>
    </row>
    <row r="596" spans="1:15" ht="14.25" customHeight="1" x14ac:dyDescent="0.3">
      <c r="A596" s="1"/>
      <c r="B596" s="1"/>
      <c r="C596" s="187"/>
      <c r="K596" s="1"/>
      <c r="L596" s="41"/>
      <c r="M596" s="42"/>
      <c r="N596" s="43"/>
      <c r="O596" s="3"/>
    </row>
    <row r="597" spans="1:15" ht="14.25" customHeight="1" x14ac:dyDescent="0.3">
      <c r="A597" s="1"/>
      <c r="B597" s="1"/>
      <c r="C597" s="187"/>
      <c r="K597" s="1"/>
      <c r="L597" s="41"/>
      <c r="M597" s="42"/>
      <c r="N597" s="43"/>
      <c r="O597" s="3"/>
    </row>
    <row r="598" spans="1:15" ht="14.25" customHeight="1" x14ac:dyDescent="0.3">
      <c r="A598" s="1"/>
      <c r="B598" s="1"/>
      <c r="C598" s="187"/>
      <c r="K598" s="1"/>
      <c r="L598" s="41"/>
      <c r="M598" s="42"/>
      <c r="N598" s="43"/>
      <c r="O598" s="3"/>
    </row>
    <row r="599" spans="1:15" ht="14.25" customHeight="1" x14ac:dyDescent="0.3">
      <c r="A599" s="1"/>
      <c r="B599" s="1"/>
      <c r="C599" s="187"/>
      <c r="K599" s="1"/>
      <c r="L599" s="41"/>
      <c r="M599" s="42"/>
      <c r="N599" s="43"/>
      <c r="O599" s="3"/>
    </row>
    <row r="600" spans="1:15" ht="14.25" customHeight="1" x14ac:dyDescent="0.3">
      <c r="A600" s="1"/>
      <c r="B600" s="1"/>
      <c r="C600" s="187"/>
      <c r="K600" s="1"/>
      <c r="L600" s="41"/>
      <c r="M600" s="42"/>
      <c r="N600" s="43"/>
      <c r="O600" s="3"/>
    </row>
    <row r="601" spans="1:15" ht="14.25" customHeight="1" x14ac:dyDescent="0.3">
      <c r="A601" s="1"/>
      <c r="B601" s="1"/>
      <c r="C601" s="187"/>
      <c r="K601" s="1"/>
      <c r="L601" s="41"/>
      <c r="M601" s="42"/>
      <c r="N601" s="43"/>
      <c r="O601" s="3"/>
    </row>
    <row r="602" spans="1:15" ht="14.25" customHeight="1" x14ac:dyDescent="0.3">
      <c r="A602" s="1"/>
      <c r="B602" s="1"/>
      <c r="C602" s="187"/>
      <c r="K602" s="1"/>
      <c r="L602" s="41"/>
      <c r="M602" s="42"/>
      <c r="N602" s="43"/>
      <c r="O602" s="3"/>
    </row>
    <row r="603" spans="1:15" ht="14.25" customHeight="1" x14ac:dyDescent="0.3">
      <c r="A603" s="1"/>
      <c r="B603" s="1"/>
      <c r="C603" s="187"/>
      <c r="K603" s="1"/>
      <c r="L603" s="41"/>
      <c r="M603" s="42"/>
      <c r="N603" s="43"/>
      <c r="O603" s="3"/>
    </row>
    <row r="604" spans="1:15" ht="14.25" customHeight="1" x14ac:dyDescent="0.3">
      <c r="A604" s="1"/>
      <c r="B604" s="1"/>
      <c r="C604" s="187"/>
      <c r="K604" s="1"/>
      <c r="L604" s="41"/>
      <c r="M604" s="42"/>
      <c r="N604" s="43"/>
      <c r="O604" s="3"/>
    </row>
    <row r="605" spans="1:15" ht="14.25" customHeight="1" x14ac:dyDescent="0.3">
      <c r="A605" s="1"/>
      <c r="B605" s="1"/>
      <c r="C605" s="187"/>
      <c r="K605" s="1"/>
      <c r="L605" s="41"/>
      <c r="M605" s="42"/>
      <c r="N605" s="43"/>
      <c r="O605" s="3"/>
    </row>
    <row r="606" spans="1:15" ht="14.25" customHeight="1" x14ac:dyDescent="0.3">
      <c r="A606" s="1"/>
      <c r="B606" s="1"/>
      <c r="C606" s="187"/>
      <c r="K606" s="1"/>
      <c r="L606" s="41"/>
      <c r="M606" s="42"/>
      <c r="N606" s="43"/>
      <c r="O606" s="3"/>
    </row>
    <row r="607" spans="1:15" ht="14.25" customHeight="1" x14ac:dyDescent="0.3">
      <c r="A607" s="1"/>
      <c r="B607" s="1"/>
      <c r="C607" s="187"/>
      <c r="K607" s="1"/>
      <c r="L607" s="41"/>
      <c r="M607" s="42"/>
      <c r="N607" s="43"/>
      <c r="O607" s="3"/>
    </row>
    <row r="608" spans="1:15" ht="14.25" customHeight="1" x14ac:dyDescent="0.3">
      <c r="A608" s="1"/>
      <c r="B608" s="1"/>
      <c r="C608" s="187"/>
      <c r="K608" s="1"/>
      <c r="L608" s="41"/>
      <c r="M608" s="42"/>
      <c r="N608" s="43"/>
      <c r="O608" s="3"/>
    </row>
    <row r="609" spans="1:15" ht="14.25" customHeight="1" x14ac:dyDescent="0.3">
      <c r="A609" s="1"/>
      <c r="B609" s="1"/>
      <c r="C609" s="187"/>
      <c r="K609" s="1"/>
      <c r="L609" s="41"/>
      <c r="M609" s="42"/>
      <c r="N609" s="43"/>
      <c r="O609" s="3"/>
    </row>
    <row r="610" spans="1:15" ht="14.25" customHeight="1" x14ac:dyDescent="0.3">
      <c r="A610" s="1"/>
      <c r="B610" s="1"/>
      <c r="C610" s="187"/>
      <c r="K610" s="1"/>
      <c r="L610" s="41"/>
      <c r="M610" s="42"/>
      <c r="N610" s="43"/>
      <c r="O610" s="3"/>
    </row>
    <row r="611" spans="1:15" ht="14.25" customHeight="1" x14ac:dyDescent="0.3">
      <c r="A611" s="1"/>
      <c r="B611" s="1"/>
      <c r="C611" s="187"/>
      <c r="K611" s="1"/>
      <c r="L611" s="41"/>
      <c r="M611" s="42"/>
      <c r="N611" s="43"/>
      <c r="O611" s="3"/>
    </row>
    <row r="612" spans="1:15" ht="14.25" customHeight="1" x14ac:dyDescent="0.3">
      <c r="A612" s="1"/>
      <c r="B612" s="1"/>
      <c r="C612" s="187"/>
      <c r="K612" s="1"/>
      <c r="L612" s="41"/>
      <c r="M612" s="42"/>
      <c r="N612" s="43"/>
      <c r="O612" s="3"/>
    </row>
    <row r="613" spans="1:15" ht="14.25" customHeight="1" x14ac:dyDescent="0.3">
      <c r="A613" s="1"/>
      <c r="B613" s="1"/>
      <c r="C613" s="187"/>
      <c r="K613" s="1"/>
      <c r="L613" s="41"/>
      <c r="M613" s="42"/>
      <c r="N613" s="43"/>
      <c r="O613" s="3"/>
    </row>
    <row r="614" spans="1:15" ht="14.25" customHeight="1" x14ac:dyDescent="0.3">
      <c r="A614" s="1"/>
      <c r="B614" s="1"/>
      <c r="C614" s="187"/>
      <c r="K614" s="1"/>
      <c r="L614" s="41"/>
      <c r="M614" s="42"/>
      <c r="N614" s="43"/>
      <c r="O614" s="3"/>
    </row>
    <row r="615" spans="1:15" ht="14.25" customHeight="1" x14ac:dyDescent="0.3">
      <c r="A615" s="1"/>
      <c r="B615" s="1"/>
      <c r="C615" s="187"/>
      <c r="K615" s="1"/>
      <c r="L615" s="41"/>
      <c r="M615" s="42"/>
      <c r="N615" s="43"/>
      <c r="O615" s="3"/>
    </row>
    <row r="616" spans="1:15" ht="14.25" customHeight="1" x14ac:dyDescent="0.3">
      <c r="A616" s="1"/>
      <c r="B616" s="1"/>
      <c r="C616" s="187"/>
      <c r="K616" s="1"/>
      <c r="L616" s="41"/>
      <c r="M616" s="42"/>
      <c r="N616" s="43"/>
      <c r="O616" s="3"/>
    </row>
    <row r="617" spans="1:15" ht="14.25" customHeight="1" x14ac:dyDescent="0.3">
      <c r="A617" s="1"/>
      <c r="B617" s="1"/>
      <c r="C617" s="187"/>
      <c r="K617" s="1"/>
      <c r="L617" s="41"/>
      <c r="M617" s="42"/>
      <c r="N617" s="43"/>
      <c r="O617" s="3"/>
    </row>
    <row r="618" spans="1:15" ht="14.25" customHeight="1" x14ac:dyDescent="0.3">
      <c r="A618" s="1"/>
      <c r="B618" s="1"/>
      <c r="C618" s="187"/>
      <c r="K618" s="1"/>
      <c r="L618" s="41"/>
      <c r="M618" s="42"/>
      <c r="N618" s="43"/>
      <c r="O618" s="3"/>
    </row>
    <row r="619" spans="1:15" ht="14.25" customHeight="1" x14ac:dyDescent="0.3">
      <c r="A619" s="1"/>
      <c r="B619" s="1"/>
      <c r="C619" s="187"/>
      <c r="K619" s="1"/>
      <c r="L619" s="41"/>
      <c r="M619" s="42"/>
      <c r="N619" s="43"/>
      <c r="O619" s="3"/>
    </row>
    <row r="620" spans="1:15" ht="14.25" customHeight="1" x14ac:dyDescent="0.3">
      <c r="A620" s="1"/>
      <c r="B620" s="1"/>
      <c r="C620" s="187"/>
      <c r="K620" s="1"/>
      <c r="L620" s="41"/>
      <c r="M620" s="42"/>
      <c r="N620" s="43"/>
      <c r="O620" s="3"/>
    </row>
    <row r="621" spans="1:15" ht="14.25" customHeight="1" x14ac:dyDescent="0.3">
      <c r="A621" s="1"/>
      <c r="B621" s="1"/>
      <c r="C621" s="187"/>
      <c r="K621" s="1"/>
      <c r="L621" s="41"/>
      <c r="M621" s="42"/>
      <c r="N621" s="43"/>
      <c r="O621" s="3"/>
    </row>
    <row r="622" spans="1:15" ht="14.25" customHeight="1" x14ac:dyDescent="0.3">
      <c r="A622" s="1"/>
      <c r="B622" s="1"/>
      <c r="C622" s="187"/>
      <c r="K622" s="1"/>
      <c r="L622" s="41"/>
      <c r="M622" s="42"/>
      <c r="N622" s="43"/>
      <c r="O622" s="3"/>
    </row>
    <row r="623" spans="1:15" ht="14.25" customHeight="1" x14ac:dyDescent="0.3">
      <c r="A623" s="1"/>
      <c r="B623" s="1"/>
      <c r="C623" s="187"/>
      <c r="K623" s="1"/>
      <c r="L623" s="41"/>
      <c r="M623" s="42"/>
      <c r="N623" s="43"/>
      <c r="O623" s="3"/>
    </row>
    <row r="624" spans="1:15" ht="14.25" customHeight="1" x14ac:dyDescent="0.3">
      <c r="A624" s="1"/>
      <c r="B624" s="1"/>
      <c r="C624" s="187"/>
      <c r="K624" s="1"/>
      <c r="L624" s="41"/>
      <c r="M624" s="42"/>
      <c r="N624" s="43"/>
      <c r="O624" s="3"/>
    </row>
    <row r="625" spans="1:15" ht="14.25" customHeight="1" x14ac:dyDescent="0.3">
      <c r="A625" s="1"/>
      <c r="B625" s="1"/>
      <c r="C625" s="187"/>
      <c r="K625" s="1"/>
      <c r="L625" s="41"/>
      <c r="M625" s="42"/>
      <c r="N625" s="43"/>
      <c r="O625" s="3"/>
    </row>
    <row r="626" spans="1:15" ht="14.25" customHeight="1" x14ac:dyDescent="0.3">
      <c r="A626" s="1"/>
      <c r="B626" s="1"/>
      <c r="C626" s="187"/>
      <c r="K626" s="1"/>
      <c r="L626" s="41"/>
      <c r="M626" s="42"/>
      <c r="N626" s="43"/>
      <c r="O626" s="3"/>
    </row>
    <row r="627" spans="1:15" ht="14.25" customHeight="1" x14ac:dyDescent="0.3">
      <c r="A627" s="1"/>
      <c r="B627" s="1"/>
      <c r="C627" s="187"/>
      <c r="K627" s="1"/>
      <c r="L627" s="41"/>
      <c r="M627" s="42"/>
      <c r="N627" s="43"/>
      <c r="O627" s="3"/>
    </row>
    <row r="628" spans="1:15" ht="14.25" customHeight="1" x14ac:dyDescent="0.3">
      <c r="A628" s="1"/>
      <c r="B628" s="1"/>
      <c r="C628" s="187"/>
      <c r="K628" s="1"/>
      <c r="L628" s="41"/>
      <c r="M628" s="42"/>
      <c r="N628" s="43"/>
      <c r="O628" s="3"/>
    </row>
    <row r="629" spans="1:15" ht="14.25" customHeight="1" x14ac:dyDescent="0.3">
      <c r="A629" s="1"/>
      <c r="B629" s="1"/>
      <c r="C629" s="187"/>
      <c r="K629" s="1"/>
      <c r="L629" s="41"/>
      <c r="M629" s="42"/>
      <c r="N629" s="43"/>
      <c r="O629" s="3"/>
    </row>
    <row r="630" spans="1:15" ht="14.25" customHeight="1" x14ac:dyDescent="0.3">
      <c r="A630" s="1"/>
      <c r="B630" s="1"/>
      <c r="C630" s="187"/>
      <c r="K630" s="1"/>
      <c r="L630" s="41"/>
      <c r="M630" s="42"/>
      <c r="N630" s="43"/>
      <c r="O630" s="3"/>
    </row>
    <row r="631" spans="1:15" ht="14.25" customHeight="1" x14ac:dyDescent="0.3">
      <c r="A631" s="1"/>
      <c r="B631" s="1"/>
      <c r="C631" s="187"/>
      <c r="K631" s="1"/>
      <c r="L631" s="41"/>
      <c r="M631" s="42"/>
      <c r="N631" s="43"/>
      <c r="O631" s="3"/>
    </row>
    <row r="632" spans="1:15" ht="14.25" customHeight="1" x14ac:dyDescent="0.3">
      <c r="A632" s="1"/>
      <c r="B632" s="1"/>
      <c r="C632" s="187"/>
      <c r="K632" s="1"/>
      <c r="L632" s="41"/>
      <c r="M632" s="42"/>
      <c r="N632" s="43"/>
      <c r="O632" s="3"/>
    </row>
    <row r="633" spans="1:15" ht="14.25" customHeight="1" x14ac:dyDescent="0.3">
      <c r="A633" s="1"/>
      <c r="B633" s="1"/>
      <c r="C633" s="187"/>
      <c r="K633" s="1"/>
      <c r="L633" s="41"/>
      <c r="M633" s="42"/>
      <c r="N633" s="43"/>
      <c r="O633" s="3"/>
    </row>
    <row r="634" spans="1:15" ht="14.25" customHeight="1" x14ac:dyDescent="0.3">
      <c r="A634" s="1"/>
      <c r="B634" s="1"/>
      <c r="C634" s="187"/>
      <c r="K634" s="1"/>
      <c r="L634" s="41"/>
      <c r="M634" s="42"/>
      <c r="N634" s="43"/>
      <c r="O634" s="3"/>
    </row>
    <row r="635" spans="1:15" ht="14.25" customHeight="1" x14ac:dyDescent="0.3">
      <c r="A635" s="1"/>
      <c r="B635" s="1"/>
      <c r="C635" s="187"/>
      <c r="K635" s="1"/>
      <c r="L635" s="41"/>
      <c r="M635" s="42"/>
      <c r="N635" s="43"/>
      <c r="O635" s="3"/>
    </row>
    <row r="636" spans="1:15" ht="14.25" customHeight="1" x14ac:dyDescent="0.3">
      <c r="A636" s="1"/>
      <c r="B636" s="1"/>
      <c r="C636" s="187"/>
      <c r="K636" s="1"/>
      <c r="L636" s="41"/>
      <c r="M636" s="42"/>
      <c r="N636" s="43"/>
      <c r="O636" s="3"/>
    </row>
    <row r="637" spans="1:15" ht="14.25" customHeight="1" x14ac:dyDescent="0.3">
      <c r="A637" s="1"/>
      <c r="B637" s="1"/>
      <c r="C637" s="187"/>
      <c r="K637" s="1"/>
      <c r="L637" s="41"/>
      <c r="M637" s="42"/>
      <c r="N637" s="43"/>
      <c r="O637" s="3"/>
    </row>
    <row r="638" spans="1:15" ht="14.25" customHeight="1" x14ac:dyDescent="0.3">
      <c r="A638" s="1"/>
      <c r="B638" s="1"/>
      <c r="C638" s="187"/>
      <c r="K638" s="1"/>
      <c r="L638" s="41"/>
      <c r="M638" s="42"/>
      <c r="N638" s="43"/>
      <c r="O638" s="3"/>
    </row>
    <row r="639" spans="1:15" ht="14.25" customHeight="1" x14ac:dyDescent="0.3">
      <c r="A639" s="1"/>
      <c r="B639" s="1"/>
      <c r="C639" s="187"/>
      <c r="K639" s="1"/>
      <c r="L639" s="41"/>
      <c r="M639" s="42"/>
      <c r="N639" s="43"/>
      <c r="O639" s="3"/>
    </row>
    <row r="640" spans="1:15" ht="14.25" customHeight="1" x14ac:dyDescent="0.3">
      <c r="A640" s="1"/>
      <c r="B640" s="1"/>
      <c r="C640" s="187"/>
      <c r="K640" s="1"/>
      <c r="L640" s="41"/>
      <c r="M640" s="42"/>
      <c r="N640" s="43"/>
      <c r="O640" s="3"/>
    </row>
    <row r="641" spans="1:15" ht="14.25" customHeight="1" x14ac:dyDescent="0.3">
      <c r="A641" s="1"/>
      <c r="B641" s="1"/>
      <c r="C641" s="187"/>
      <c r="K641" s="1"/>
      <c r="L641" s="41"/>
      <c r="M641" s="42"/>
      <c r="N641" s="43"/>
      <c r="O641" s="3"/>
    </row>
    <row r="642" spans="1:15" ht="14.25" customHeight="1" x14ac:dyDescent="0.3">
      <c r="A642" s="1"/>
      <c r="B642" s="1"/>
      <c r="C642" s="187"/>
      <c r="K642" s="1"/>
      <c r="L642" s="41"/>
      <c r="M642" s="42"/>
      <c r="N642" s="43"/>
      <c r="O642" s="3"/>
    </row>
    <row r="643" spans="1:15" ht="14.25" customHeight="1" x14ac:dyDescent="0.3">
      <c r="A643" s="1"/>
      <c r="B643" s="1"/>
      <c r="C643" s="187"/>
      <c r="K643" s="1"/>
      <c r="L643" s="41"/>
      <c r="M643" s="42"/>
      <c r="N643" s="43"/>
      <c r="O643" s="3"/>
    </row>
    <row r="644" spans="1:15" ht="14.25" customHeight="1" x14ac:dyDescent="0.3">
      <c r="A644" s="1"/>
      <c r="B644" s="1"/>
      <c r="C644" s="187"/>
      <c r="K644" s="1"/>
      <c r="L644" s="41"/>
      <c r="M644" s="42"/>
      <c r="N644" s="43"/>
      <c r="O644" s="3"/>
    </row>
    <row r="645" spans="1:15" ht="14.25" customHeight="1" x14ac:dyDescent="0.3">
      <c r="A645" s="1"/>
      <c r="B645" s="1"/>
      <c r="C645" s="187"/>
      <c r="K645" s="1"/>
      <c r="L645" s="41"/>
      <c r="M645" s="42"/>
      <c r="N645" s="43"/>
      <c r="O645" s="3"/>
    </row>
    <row r="646" spans="1:15" ht="14.25" customHeight="1" x14ac:dyDescent="0.3">
      <c r="A646" s="1"/>
      <c r="B646" s="1"/>
      <c r="C646" s="187"/>
      <c r="K646" s="1"/>
      <c r="L646" s="41"/>
      <c r="M646" s="42"/>
      <c r="N646" s="43"/>
      <c r="O646" s="3"/>
    </row>
    <row r="647" spans="1:15" ht="14.25" customHeight="1" x14ac:dyDescent="0.3">
      <c r="A647" s="1"/>
      <c r="B647" s="1"/>
      <c r="C647" s="187"/>
      <c r="K647" s="1"/>
      <c r="L647" s="41"/>
      <c r="M647" s="42"/>
      <c r="N647" s="43"/>
      <c r="O647" s="3"/>
    </row>
    <row r="648" spans="1:15" ht="14.25" customHeight="1" x14ac:dyDescent="0.3">
      <c r="A648" s="1"/>
      <c r="B648" s="1"/>
      <c r="C648" s="187"/>
      <c r="K648" s="1"/>
      <c r="L648" s="41"/>
      <c r="M648" s="42"/>
      <c r="N648" s="43"/>
      <c r="O648" s="3"/>
    </row>
    <row r="649" spans="1:15" ht="14.25" customHeight="1" x14ac:dyDescent="0.3">
      <c r="A649" s="1"/>
      <c r="B649" s="1"/>
      <c r="C649" s="187"/>
      <c r="K649" s="1"/>
      <c r="L649" s="41"/>
      <c r="M649" s="42"/>
      <c r="N649" s="43"/>
      <c r="O649" s="3"/>
    </row>
    <row r="650" spans="1:15" ht="14.25" customHeight="1" x14ac:dyDescent="0.3">
      <c r="A650" s="1"/>
      <c r="B650" s="1"/>
      <c r="C650" s="187"/>
      <c r="K650" s="1"/>
      <c r="L650" s="41"/>
      <c r="M650" s="42"/>
      <c r="N650" s="43"/>
      <c r="O650" s="3"/>
    </row>
    <row r="651" spans="1:15" ht="14.25" customHeight="1" x14ac:dyDescent="0.3">
      <c r="A651" s="1"/>
      <c r="B651" s="1"/>
      <c r="C651" s="187"/>
      <c r="K651" s="1"/>
      <c r="L651" s="41"/>
      <c r="M651" s="42"/>
      <c r="N651" s="43"/>
      <c r="O651" s="3"/>
    </row>
    <row r="652" spans="1:15" ht="14.25" customHeight="1" x14ac:dyDescent="0.3">
      <c r="A652" s="1"/>
      <c r="B652" s="1"/>
      <c r="C652" s="187"/>
      <c r="K652" s="1"/>
      <c r="L652" s="41"/>
      <c r="M652" s="42"/>
      <c r="N652" s="43"/>
      <c r="O652" s="3"/>
    </row>
    <row r="653" spans="1:15" ht="14.25" customHeight="1" x14ac:dyDescent="0.3">
      <c r="A653" s="1"/>
      <c r="B653" s="1"/>
      <c r="C653" s="187"/>
      <c r="K653" s="1"/>
      <c r="L653" s="41"/>
      <c r="M653" s="42"/>
      <c r="N653" s="43"/>
      <c r="O653" s="3"/>
    </row>
    <row r="654" spans="1:15" ht="14.25" customHeight="1" x14ac:dyDescent="0.3">
      <c r="A654" s="1"/>
      <c r="B654" s="1"/>
      <c r="C654" s="187"/>
      <c r="K654" s="1"/>
      <c r="L654" s="41"/>
      <c r="M654" s="42"/>
      <c r="N654" s="43"/>
      <c r="O654" s="3"/>
    </row>
    <row r="655" spans="1:15" ht="14.25" customHeight="1" x14ac:dyDescent="0.3">
      <c r="A655" s="1"/>
      <c r="B655" s="1"/>
      <c r="C655" s="187"/>
      <c r="K655" s="1"/>
      <c r="L655" s="41"/>
      <c r="M655" s="42"/>
      <c r="N655" s="43"/>
      <c r="O655" s="3"/>
    </row>
    <row r="656" spans="1:15" ht="14.25" customHeight="1" x14ac:dyDescent="0.3">
      <c r="A656" s="1"/>
      <c r="B656" s="1"/>
      <c r="C656" s="187"/>
      <c r="K656" s="1"/>
      <c r="L656" s="41"/>
      <c r="M656" s="42"/>
      <c r="N656" s="43"/>
      <c r="O656" s="3"/>
    </row>
    <row r="657" spans="1:15" ht="14.25" customHeight="1" x14ac:dyDescent="0.3">
      <c r="A657" s="1"/>
      <c r="B657" s="1"/>
      <c r="C657" s="187"/>
      <c r="K657" s="1"/>
      <c r="L657" s="41"/>
      <c r="M657" s="42"/>
      <c r="N657" s="43"/>
      <c r="O657" s="3"/>
    </row>
    <row r="658" spans="1:15" ht="14.25" customHeight="1" x14ac:dyDescent="0.3">
      <c r="A658" s="1"/>
      <c r="B658" s="1"/>
      <c r="C658" s="187"/>
      <c r="K658" s="1"/>
      <c r="L658" s="41"/>
      <c r="M658" s="42"/>
      <c r="N658" s="43"/>
      <c r="O658" s="3"/>
    </row>
    <row r="659" spans="1:15" ht="14.25" customHeight="1" x14ac:dyDescent="0.3">
      <c r="A659" s="1"/>
      <c r="B659" s="1"/>
      <c r="C659" s="187"/>
      <c r="K659" s="1"/>
      <c r="L659" s="41"/>
      <c r="M659" s="42"/>
      <c r="N659" s="43"/>
      <c r="O659" s="3"/>
    </row>
    <row r="660" spans="1:15" ht="14.25" customHeight="1" x14ac:dyDescent="0.3">
      <c r="A660" s="1"/>
      <c r="B660" s="1"/>
      <c r="C660" s="187"/>
      <c r="K660" s="1"/>
      <c r="L660" s="41"/>
      <c r="M660" s="42"/>
      <c r="N660" s="43"/>
      <c r="O660" s="3"/>
    </row>
    <row r="661" spans="1:15" ht="14.25" customHeight="1" x14ac:dyDescent="0.3">
      <c r="A661" s="1"/>
      <c r="B661" s="1"/>
      <c r="C661" s="187"/>
      <c r="K661" s="1"/>
      <c r="L661" s="41"/>
      <c r="M661" s="42"/>
      <c r="N661" s="43"/>
      <c r="O661" s="3"/>
    </row>
    <row r="662" spans="1:15" ht="14.25" customHeight="1" x14ac:dyDescent="0.3">
      <c r="A662" s="1"/>
      <c r="B662" s="1"/>
      <c r="C662" s="187"/>
      <c r="K662" s="1"/>
      <c r="L662" s="41"/>
      <c r="M662" s="42"/>
      <c r="N662" s="43"/>
      <c r="O662" s="3"/>
    </row>
    <row r="663" spans="1:15" ht="14.25" customHeight="1" x14ac:dyDescent="0.3">
      <c r="A663" s="1"/>
      <c r="B663" s="1"/>
      <c r="C663" s="187"/>
      <c r="K663" s="1"/>
      <c r="L663" s="41"/>
      <c r="M663" s="42"/>
      <c r="N663" s="43"/>
      <c r="O663" s="3"/>
    </row>
    <row r="664" spans="1:15" ht="14.25" customHeight="1" x14ac:dyDescent="0.3">
      <c r="A664" s="1"/>
      <c r="B664" s="1"/>
      <c r="C664" s="187"/>
      <c r="K664" s="1"/>
      <c r="L664" s="41"/>
      <c r="M664" s="42"/>
      <c r="N664" s="43"/>
      <c r="O664" s="3"/>
    </row>
    <row r="665" spans="1:15" ht="14.25" customHeight="1" x14ac:dyDescent="0.3">
      <c r="A665" s="1"/>
      <c r="B665" s="1"/>
      <c r="C665" s="187"/>
      <c r="K665" s="1"/>
      <c r="L665" s="41"/>
      <c r="M665" s="42"/>
      <c r="N665" s="43"/>
      <c r="O665" s="3"/>
    </row>
    <row r="666" spans="1:15" ht="14.25" customHeight="1" x14ac:dyDescent="0.3">
      <c r="A666" s="1"/>
      <c r="B666" s="1"/>
      <c r="C666" s="187"/>
      <c r="K666" s="1"/>
      <c r="L666" s="41"/>
      <c r="M666" s="42"/>
      <c r="N666" s="43"/>
      <c r="O666" s="3"/>
    </row>
    <row r="667" spans="1:15" ht="14.25" customHeight="1" x14ac:dyDescent="0.3">
      <c r="A667" s="1"/>
      <c r="B667" s="1"/>
      <c r="C667" s="187"/>
      <c r="K667" s="1"/>
      <c r="L667" s="41"/>
      <c r="M667" s="42"/>
      <c r="N667" s="43"/>
      <c r="O667" s="3"/>
    </row>
    <row r="668" spans="1:15" ht="14.25" customHeight="1" x14ac:dyDescent="0.3">
      <c r="A668" s="1"/>
      <c r="B668" s="1"/>
      <c r="C668" s="187"/>
      <c r="K668" s="1"/>
      <c r="L668" s="41"/>
      <c r="M668" s="42"/>
      <c r="N668" s="43"/>
      <c r="O668" s="3"/>
    </row>
    <row r="669" spans="1:15" ht="14.25" customHeight="1" x14ac:dyDescent="0.3">
      <c r="A669" s="1"/>
      <c r="B669" s="1"/>
      <c r="C669" s="187"/>
      <c r="K669" s="1"/>
      <c r="L669" s="41"/>
      <c r="M669" s="42"/>
      <c r="N669" s="43"/>
      <c r="O669" s="3"/>
    </row>
    <row r="670" spans="1:15" ht="14.25" customHeight="1" x14ac:dyDescent="0.3">
      <c r="A670" s="1"/>
      <c r="B670" s="1"/>
      <c r="C670" s="187"/>
      <c r="K670" s="1"/>
      <c r="L670" s="41"/>
      <c r="M670" s="42"/>
      <c r="N670" s="43"/>
      <c r="O670" s="3"/>
    </row>
    <row r="671" spans="1:15" ht="14.25" customHeight="1" x14ac:dyDescent="0.3">
      <c r="A671" s="1"/>
      <c r="B671" s="1"/>
      <c r="C671" s="187"/>
      <c r="K671" s="1"/>
      <c r="L671" s="41"/>
      <c r="M671" s="42"/>
      <c r="N671" s="43"/>
      <c r="O671" s="3"/>
    </row>
    <row r="672" spans="1:15" ht="14.25" customHeight="1" x14ac:dyDescent="0.3">
      <c r="A672" s="1"/>
      <c r="B672" s="1"/>
      <c r="C672" s="187"/>
      <c r="K672" s="1"/>
      <c r="L672" s="41"/>
      <c r="M672" s="42"/>
      <c r="N672" s="43"/>
      <c r="O672" s="3"/>
    </row>
    <row r="673" spans="1:15" ht="14.25" customHeight="1" x14ac:dyDescent="0.3">
      <c r="A673" s="1"/>
      <c r="B673" s="1"/>
      <c r="C673" s="187"/>
      <c r="K673" s="1"/>
      <c r="L673" s="41"/>
      <c r="M673" s="42"/>
      <c r="N673" s="43"/>
      <c r="O673" s="3"/>
    </row>
    <row r="674" spans="1:15" ht="14.25" customHeight="1" x14ac:dyDescent="0.3">
      <c r="A674" s="1"/>
      <c r="B674" s="1"/>
      <c r="C674" s="187"/>
      <c r="K674" s="1"/>
      <c r="L674" s="41"/>
      <c r="M674" s="42"/>
      <c r="N674" s="43"/>
      <c r="O674" s="3"/>
    </row>
    <row r="675" spans="1:15" ht="14.25" customHeight="1" x14ac:dyDescent="0.3">
      <c r="A675" s="1"/>
      <c r="B675" s="1"/>
      <c r="C675" s="187"/>
      <c r="K675" s="1"/>
      <c r="L675" s="41"/>
      <c r="M675" s="42"/>
      <c r="N675" s="43"/>
      <c r="O675" s="3"/>
    </row>
    <row r="676" spans="1:15" ht="14.25" customHeight="1" x14ac:dyDescent="0.3">
      <c r="A676" s="1"/>
      <c r="B676" s="1"/>
      <c r="C676" s="187"/>
      <c r="K676" s="1"/>
      <c r="L676" s="41"/>
      <c r="M676" s="42"/>
      <c r="N676" s="43"/>
      <c r="O676" s="3"/>
    </row>
    <row r="677" spans="1:15" ht="14.25" customHeight="1" x14ac:dyDescent="0.3">
      <c r="A677" s="1"/>
      <c r="B677" s="1"/>
      <c r="C677" s="187"/>
      <c r="K677" s="1"/>
      <c r="L677" s="41"/>
      <c r="M677" s="42"/>
      <c r="N677" s="43"/>
      <c r="O677" s="3"/>
    </row>
    <row r="678" spans="1:15" ht="14.25" customHeight="1" x14ac:dyDescent="0.3">
      <c r="A678" s="1"/>
      <c r="B678" s="1"/>
      <c r="C678" s="187"/>
      <c r="K678" s="1"/>
      <c r="L678" s="41"/>
      <c r="M678" s="42"/>
      <c r="N678" s="43"/>
      <c r="O678" s="3"/>
    </row>
    <row r="679" spans="1:15" ht="14.25" customHeight="1" x14ac:dyDescent="0.3">
      <c r="A679" s="1"/>
      <c r="B679" s="1"/>
      <c r="C679" s="187"/>
      <c r="K679" s="1"/>
      <c r="L679" s="41"/>
      <c r="M679" s="42"/>
      <c r="N679" s="43"/>
      <c r="O679" s="3"/>
    </row>
    <row r="680" spans="1:15" ht="14.25" customHeight="1" x14ac:dyDescent="0.3">
      <c r="A680" s="1"/>
      <c r="B680" s="1"/>
      <c r="C680" s="187"/>
      <c r="K680" s="1"/>
      <c r="L680" s="41"/>
      <c r="M680" s="42"/>
      <c r="N680" s="43"/>
      <c r="O680" s="3"/>
    </row>
    <row r="681" spans="1:15" ht="14.25" customHeight="1" x14ac:dyDescent="0.3">
      <c r="A681" s="1"/>
      <c r="B681" s="1"/>
      <c r="C681" s="187"/>
      <c r="K681" s="1"/>
      <c r="L681" s="41"/>
      <c r="M681" s="42"/>
      <c r="N681" s="43"/>
      <c r="O681" s="3"/>
    </row>
    <row r="682" spans="1:15" ht="14.25" customHeight="1" x14ac:dyDescent="0.3">
      <c r="A682" s="1"/>
      <c r="B682" s="1"/>
      <c r="C682" s="187"/>
      <c r="K682" s="1"/>
      <c r="L682" s="41"/>
      <c r="M682" s="42"/>
      <c r="N682" s="43"/>
      <c r="O682" s="3"/>
    </row>
    <row r="683" spans="1:15" ht="14.25" customHeight="1" x14ac:dyDescent="0.3">
      <c r="A683" s="1"/>
      <c r="B683" s="1"/>
      <c r="C683" s="187"/>
      <c r="K683" s="1"/>
      <c r="L683" s="41"/>
      <c r="M683" s="42"/>
      <c r="N683" s="43"/>
      <c r="O683" s="3"/>
    </row>
    <row r="684" spans="1:15" ht="14.25" customHeight="1" x14ac:dyDescent="0.3">
      <c r="A684" s="1"/>
      <c r="B684" s="1"/>
      <c r="C684" s="187"/>
      <c r="K684" s="1"/>
      <c r="L684" s="41"/>
      <c r="M684" s="42"/>
      <c r="N684" s="43"/>
      <c r="O684" s="3"/>
    </row>
    <row r="685" spans="1:15" ht="14.25" customHeight="1" x14ac:dyDescent="0.3">
      <c r="A685" s="1"/>
      <c r="B685" s="1"/>
      <c r="C685" s="187"/>
      <c r="K685" s="1"/>
      <c r="L685" s="41"/>
      <c r="M685" s="42"/>
      <c r="N685" s="43"/>
      <c r="O685" s="3"/>
    </row>
    <row r="686" spans="1:15" ht="14.25" customHeight="1" x14ac:dyDescent="0.3">
      <c r="A686" s="1"/>
      <c r="B686" s="1"/>
      <c r="C686" s="187"/>
      <c r="K686" s="1"/>
      <c r="L686" s="41"/>
      <c r="M686" s="42"/>
      <c r="N686" s="43"/>
      <c r="O686" s="3"/>
    </row>
    <row r="687" spans="1:15" ht="14.25" customHeight="1" x14ac:dyDescent="0.3">
      <c r="A687" s="1"/>
      <c r="B687" s="1"/>
      <c r="C687" s="187"/>
      <c r="K687" s="1"/>
      <c r="L687" s="41"/>
      <c r="M687" s="42"/>
      <c r="N687" s="43"/>
      <c r="O687" s="3"/>
    </row>
    <row r="688" spans="1:15" ht="14.25" customHeight="1" x14ac:dyDescent="0.3">
      <c r="A688" s="1"/>
      <c r="B688" s="1"/>
      <c r="C688" s="187"/>
      <c r="K688" s="1"/>
      <c r="L688" s="41"/>
      <c r="M688" s="42"/>
      <c r="N688" s="43"/>
      <c r="O688" s="3"/>
    </row>
    <row r="689" spans="1:15" ht="14.25" customHeight="1" x14ac:dyDescent="0.3">
      <c r="A689" s="1"/>
      <c r="B689" s="1"/>
      <c r="C689" s="187"/>
      <c r="K689" s="1"/>
      <c r="L689" s="41"/>
      <c r="M689" s="42"/>
      <c r="N689" s="43"/>
      <c r="O689" s="3"/>
    </row>
    <row r="690" spans="1:15" ht="14.25" customHeight="1" x14ac:dyDescent="0.3">
      <c r="A690" s="1"/>
      <c r="B690" s="1"/>
      <c r="C690" s="187"/>
      <c r="K690" s="1"/>
      <c r="L690" s="41"/>
      <c r="M690" s="42"/>
      <c r="N690" s="43"/>
      <c r="O690" s="3"/>
    </row>
    <row r="691" spans="1:15" ht="14.25" customHeight="1" x14ac:dyDescent="0.3">
      <c r="A691" s="1"/>
      <c r="B691" s="1"/>
      <c r="C691" s="187"/>
      <c r="K691" s="1"/>
      <c r="L691" s="41"/>
      <c r="M691" s="42"/>
      <c r="N691" s="43"/>
      <c r="O691" s="3"/>
    </row>
    <row r="692" spans="1:15" ht="14.25" customHeight="1" x14ac:dyDescent="0.3">
      <c r="A692" s="1"/>
      <c r="B692" s="1"/>
      <c r="C692" s="187"/>
      <c r="K692" s="1"/>
      <c r="L692" s="41"/>
      <c r="M692" s="42"/>
      <c r="N692" s="43"/>
      <c r="O692" s="3"/>
    </row>
    <row r="693" spans="1:15" ht="14.25" customHeight="1" x14ac:dyDescent="0.3">
      <c r="A693" s="1"/>
      <c r="B693" s="1"/>
      <c r="C693" s="187"/>
      <c r="K693" s="1"/>
      <c r="L693" s="41"/>
      <c r="M693" s="42"/>
      <c r="N693" s="43"/>
      <c r="O693" s="3"/>
    </row>
    <row r="694" spans="1:15" ht="14.25" customHeight="1" x14ac:dyDescent="0.3">
      <c r="A694" s="1"/>
      <c r="B694" s="1"/>
      <c r="C694" s="187"/>
      <c r="K694" s="1"/>
      <c r="L694" s="41"/>
      <c r="M694" s="42"/>
      <c r="N694" s="43"/>
      <c r="O694" s="3"/>
    </row>
    <row r="695" spans="1:15" ht="14.25" customHeight="1" x14ac:dyDescent="0.3">
      <c r="A695" s="1"/>
      <c r="B695" s="1"/>
      <c r="C695" s="187"/>
      <c r="K695" s="1"/>
      <c r="L695" s="41"/>
      <c r="M695" s="42"/>
      <c r="N695" s="43"/>
      <c r="O695" s="3"/>
    </row>
    <row r="696" spans="1:15" ht="14.25" customHeight="1" x14ac:dyDescent="0.3">
      <c r="A696" s="1"/>
      <c r="B696" s="1"/>
      <c r="C696" s="187"/>
      <c r="K696" s="1"/>
      <c r="L696" s="41"/>
      <c r="M696" s="42"/>
      <c r="N696" s="43"/>
      <c r="O696" s="3"/>
    </row>
    <row r="697" spans="1:15" ht="14.25" customHeight="1" x14ac:dyDescent="0.3">
      <c r="A697" s="1"/>
      <c r="B697" s="1"/>
      <c r="C697" s="187"/>
      <c r="K697" s="1"/>
      <c r="L697" s="41"/>
      <c r="M697" s="42"/>
      <c r="N697" s="43"/>
      <c r="O697" s="3"/>
    </row>
    <row r="698" spans="1:15" ht="14.25" customHeight="1" x14ac:dyDescent="0.3">
      <c r="A698" s="1"/>
      <c r="B698" s="1"/>
      <c r="C698" s="187"/>
      <c r="K698" s="1"/>
      <c r="L698" s="41"/>
      <c r="M698" s="42"/>
      <c r="N698" s="43"/>
      <c r="O698" s="3"/>
    </row>
    <row r="699" spans="1:15" ht="14.25" customHeight="1" x14ac:dyDescent="0.3">
      <c r="A699" s="1"/>
      <c r="B699" s="1"/>
      <c r="C699" s="187"/>
      <c r="K699" s="1"/>
      <c r="L699" s="41"/>
      <c r="M699" s="42"/>
      <c r="N699" s="43"/>
      <c r="O699" s="3"/>
    </row>
    <row r="700" spans="1:15" ht="14.25" customHeight="1" x14ac:dyDescent="0.3">
      <c r="A700" s="1"/>
      <c r="B700" s="1"/>
      <c r="C700" s="187"/>
      <c r="K700" s="1"/>
      <c r="L700" s="41"/>
      <c r="M700" s="42"/>
      <c r="N700" s="43"/>
      <c r="O700" s="3"/>
    </row>
    <row r="701" spans="1:15" ht="14.25" customHeight="1" x14ac:dyDescent="0.3">
      <c r="A701" s="1"/>
      <c r="B701" s="1"/>
      <c r="C701" s="187"/>
      <c r="K701" s="1"/>
      <c r="L701" s="41"/>
      <c r="M701" s="42"/>
      <c r="N701" s="43"/>
      <c r="O701" s="3"/>
    </row>
    <row r="702" spans="1:15" ht="14.25" customHeight="1" x14ac:dyDescent="0.3">
      <c r="A702" s="1"/>
      <c r="B702" s="1"/>
      <c r="C702" s="187"/>
      <c r="K702" s="1"/>
      <c r="L702" s="41"/>
      <c r="M702" s="42"/>
      <c r="N702" s="43"/>
      <c r="O702" s="3"/>
    </row>
    <row r="703" spans="1:15" ht="14.25" customHeight="1" x14ac:dyDescent="0.3">
      <c r="A703" s="1"/>
      <c r="B703" s="1"/>
      <c r="C703" s="187"/>
      <c r="K703" s="1"/>
      <c r="L703" s="41"/>
      <c r="M703" s="42"/>
      <c r="N703" s="43"/>
      <c r="O703" s="3"/>
    </row>
    <row r="704" spans="1:15" ht="14.25" customHeight="1" x14ac:dyDescent="0.3">
      <c r="A704" s="1"/>
      <c r="B704" s="1"/>
      <c r="C704" s="187"/>
      <c r="K704" s="1"/>
      <c r="L704" s="41"/>
      <c r="M704" s="42"/>
      <c r="N704" s="43"/>
      <c r="O704" s="3"/>
    </row>
    <row r="705" spans="1:15" ht="14.25" customHeight="1" x14ac:dyDescent="0.3">
      <c r="A705" s="1"/>
      <c r="B705" s="1"/>
      <c r="C705" s="187"/>
      <c r="K705" s="1"/>
      <c r="L705" s="41"/>
      <c r="M705" s="42"/>
      <c r="N705" s="43"/>
      <c r="O705" s="3"/>
    </row>
    <row r="706" spans="1:15" ht="14.25" customHeight="1" x14ac:dyDescent="0.3">
      <c r="A706" s="1"/>
      <c r="B706" s="1"/>
      <c r="C706" s="187"/>
      <c r="K706" s="1"/>
      <c r="L706" s="41"/>
      <c r="M706" s="42"/>
      <c r="N706" s="43"/>
      <c r="O706" s="3"/>
    </row>
    <row r="707" spans="1:15" ht="14.25" customHeight="1" x14ac:dyDescent="0.3">
      <c r="A707" s="1"/>
      <c r="B707" s="1"/>
      <c r="C707" s="187"/>
      <c r="K707" s="1"/>
      <c r="L707" s="41"/>
      <c r="M707" s="42"/>
      <c r="N707" s="43"/>
      <c r="O707" s="3"/>
    </row>
    <row r="708" spans="1:15" ht="14.25" customHeight="1" x14ac:dyDescent="0.3">
      <c r="A708" s="1"/>
      <c r="B708" s="1"/>
      <c r="C708" s="187"/>
      <c r="K708" s="1"/>
      <c r="L708" s="41"/>
      <c r="M708" s="42"/>
      <c r="N708" s="43"/>
      <c r="O708" s="3"/>
    </row>
    <row r="709" spans="1:15" ht="14.25" customHeight="1" x14ac:dyDescent="0.3">
      <c r="A709" s="1"/>
      <c r="B709" s="1"/>
      <c r="C709" s="187"/>
      <c r="K709" s="1"/>
      <c r="L709" s="41"/>
      <c r="M709" s="42"/>
      <c r="N709" s="43"/>
      <c r="O709" s="3"/>
    </row>
    <row r="710" spans="1:15" ht="14.25" customHeight="1" x14ac:dyDescent="0.3">
      <c r="A710" s="1"/>
      <c r="B710" s="1"/>
      <c r="C710" s="187"/>
      <c r="K710" s="1"/>
      <c r="L710" s="41"/>
      <c r="M710" s="42"/>
      <c r="N710" s="43"/>
      <c r="O710" s="3"/>
    </row>
    <row r="711" spans="1:15" ht="14.25" customHeight="1" x14ac:dyDescent="0.3">
      <c r="A711" s="1"/>
      <c r="B711" s="1"/>
      <c r="C711" s="187"/>
      <c r="K711" s="1"/>
      <c r="L711" s="41"/>
      <c r="M711" s="42"/>
      <c r="N711" s="43"/>
      <c r="O711" s="3"/>
    </row>
    <row r="712" spans="1:15" ht="14.25" customHeight="1" x14ac:dyDescent="0.3">
      <c r="A712" s="1"/>
      <c r="B712" s="1"/>
      <c r="C712" s="187"/>
      <c r="K712" s="1"/>
      <c r="L712" s="41"/>
      <c r="M712" s="42"/>
      <c r="N712" s="43"/>
      <c r="O712" s="3"/>
    </row>
    <row r="713" spans="1:15" ht="14.25" customHeight="1" x14ac:dyDescent="0.3">
      <c r="A713" s="1"/>
      <c r="B713" s="1"/>
      <c r="C713" s="187"/>
      <c r="K713" s="1"/>
      <c r="L713" s="41"/>
      <c r="M713" s="42"/>
      <c r="N713" s="43"/>
      <c r="O713" s="3"/>
    </row>
    <row r="714" spans="1:15" ht="14.25" customHeight="1" x14ac:dyDescent="0.3">
      <c r="A714" s="1"/>
      <c r="B714" s="1"/>
      <c r="C714" s="187"/>
      <c r="K714" s="1"/>
      <c r="L714" s="41"/>
      <c r="M714" s="42"/>
      <c r="N714" s="43"/>
      <c r="O714" s="3"/>
    </row>
    <row r="715" spans="1:15" ht="14.25" customHeight="1" x14ac:dyDescent="0.3">
      <c r="A715" s="1"/>
      <c r="B715" s="1"/>
      <c r="C715" s="187"/>
      <c r="K715" s="1"/>
      <c r="L715" s="41"/>
      <c r="M715" s="42"/>
      <c r="N715" s="43"/>
      <c r="O715" s="3"/>
    </row>
    <row r="716" spans="1:15" ht="14.25" customHeight="1" x14ac:dyDescent="0.3">
      <c r="A716" s="1"/>
      <c r="B716" s="1"/>
      <c r="C716" s="187"/>
      <c r="K716" s="1"/>
      <c r="L716" s="41"/>
      <c r="M716" s="42"/>
      <c r="N716" s="43"/>
      <c r="O716" s="3"/>
    </row>
    <row r="717" spans="1:15" ht="14.25" customHeight="1" x14ac:dyDescent="0.3">
      <c r="A717" s="1"/>
      <c r="B717" s="1"/>
      <c r="C717" s="187"/>
      <c r="K717" s="1"/>
      <c r="L717" s="41"/>
      <c r="M717" s="42"/>
      <c r="N717" s="43"/>
      <c r="O717" s="3"/>
    </row>
    <row r="718" spans="1:15" ht="14.25" customHeight="1" x14ac:dyDescent="0.3">
      <c r="A718" s="1"/>
      <c r="B718" s="1"/>
      <c r="C718" s="187"/>
      <c r="K718" s="1"/>
      <c r="L718" s="41"/>
      <c r="M718" s="42"/>
      <c r="N718" s="43"/>
      <c r="O718" s="3"/>
    </row>
    <row r="719" spans="1:15" ht="14.25" customHeight="1" x14ac:dyDescent="0.3">
      <c r="A719" s="1"/>
      <c r="B719" s="1"/>
      <c r="C719" s="187"/>
      <c r="K719" s="1"/>
      <c r="L719" s="41"/>
      <c r="M719" s="42"/>
      <c r="N719" s="43"/>
      <c r="O719" s="3"/>
    </row>
    <row r="720" spans="1:15" ht="14.25" customHeight="1" x14ac:dyDescent="0.3">
      <c r="A720" s="1"/>
      <c r="B720" s="1"/>
      <c r="C720" s="187"/>
      <c r="K720" s="1"/>
      <c r="L720" s="41"/>
      <c r="M720" s="42"/>
      <c r="N720" s="43"/>
      <c r="O720" s="3"/>
    </row>
    <row r="721" spans="1:15" ht="14.25" customHeight="1" x14ac:dyDescent="0.3">
      <c r="A721" s="1"/>
      <c r="B721" s="1"/>
      <c r="C721" s="187"/>
      <c r="K721" s="1"/>
      <c r="L721" s="41"/>
      <c r="M721" s="42"/>
      <c r="N721" s="43"/>
      <c r="O721" s="3"/>
    </row>
    <row r="722" spans="1:15" ht="14.25" customHeight="1" x14ac:dyDescent="0.3">
      <c r="A722" s="1"/>
      <c r="B722" s="1"/>
      <c r="C722" s="187"/>
      <c r="K722" s="1"/>
      <c r="L722" s="41"/>
      <c r="M722" s="42"/>
      <c r="N722" s="43"/>
      <c r="O722" s="3"/>
    </row>
    <row r="723" spans="1:15" ht="14.25" customHeight="1" x14ac:dyDescent="0.3">
      <c r="A723" s="1"/>
      <c r="B723" s="1"/>
      <c r="C723" s="187"/>
      <c r="K723" s="1"/>
      <c r="L723" s="41"/>
      <c r="M723" s="42"/>
      <c r="N723" s="43"/>
      <c r="O723" s="3"/>
    </row>
    <row r="724" spans="1:15" ht="14.25" customHeight="1" x14ac:dyDescent="0.3">
      <c r="A724" s="1"/>
      <c r="B724" s="1"/>
      <c r="C724" s="187"/>
      <c r="K724" s="1"/>
      <c r="L724" s="41"/>
      <c r="M724" s="42"/>
      <c r="N724" s="43"/>
      <c r="O724" s="3"/>
    </row>
    <row r="725" spans="1:15" ht="14.25" customHeight="1" x14ac:dyDescent="0.3">
      <c r="A725" s="1"/>
      <c r="B725" s="1"/>
      <c r="C725" s="187"/>
      <c r="K725" s="1"/>
      <c r="L725" s="41"/>
      <c r="M725" s="42"/>
      <c r="N725" s="43"/>
      <c r="O725" s="3"/>
    </row>
    <row r="726" spans="1:15" ht="14.25" customHeight="1" x14ac:dyDescent="0.3">
      <c r="A726" s="1"/>
      <c r="B726" s="1"/>
      <c r="C726" s="187"/>
      <c r="K726" s="1"/>
      <c r="L726" s="41"/>
      <c r="M726" s="42"/>
      <c r="N726" s="43"/>
      <c r="O726" s="3"/>
    </row>
    <row r="727" spans="1:15" ht="14.25" customHeight="1" x14ac:dyDescent="0.3">
      <c r="A727" s="1"/>
      <c r="B727" s="1"/>
      <c r="C727" s="187"/>
      <c r="K727" s="1"/>
      <c r="L727" s="41"/>
      <c r="M727" s="42"/>
      <c r="N727" s="43"/>
      <c r="O727" s="3"/>
    </row>
    <row r="728" spans="1:15" ht="14.25" customHeight="1" x14ac:dyDescent="0.3">
      <c r="A728" s="1"/>
      <c r="B728" s="1"/>
      <c r="C728" s="187"/>
      <c r="K728" s="1"/>
      <c r="L728" s="41"/>
      <c r="M728" s="42"/>
      <c r="N728" s="43"/>
      <c r="O728" s="3"/>
    </row>
    <row r="729" spans="1:15" ht="14.25" customHeight="1" x14ac:dyDescent="0.3">
      <c r="A729" s="1"/>
      <c r="B729" s="1"/>
      <c r="C729" s="187"/>
      <c r="K729" s="1"/>
      <c r="L729" s="41"/>
      <c r="M729" s="42"/>
      <c r="N729" s="43"/>
      <c r="O729" s="3"/>
    </row>
    <row r="730" spans="1:15" ht="14.25" customHeight="1" x14ac:dyDescent="0.3">
      <c r="A730" s="1"/>
      <c r="B730" s="1"/>
      <c r="C730" s="187"/>
      <c r="K730" s="1"/>
      <c r="L730" s="41"/>
      <c r="M730" s="42"/>
      <c r="N730" s="43"/>
      <c r="O730" s="3"/>
    </row>
    <row r="731" spans="1:15" ht="14.25" customHeight="1" x14ac:dyDescent="0.3">
      <c r="A731" s="1"/>
      <c r="B731" s="1"/>
      <c r="C731" s="187"/>
      <c r="K731" s="1"/>
      <c r="L731" s="41"/>
      <c r="M731" s="42"/>
      <c r="N731" s="43"/>
      <c r="O731" s="3"/>
    </row>
    <row r="732" spans="1:15" ht="14.25" customHeight="1" x14ac:dyDescent="0.3">
      <c r="A732" s="1"/>
      <c r="B732" s="1"/>
      <c r="C732" s="187"/>
      <c r="K732" s="1"/>
      <c r="L732" s="41"/>
      <c r="M732" s="42"/>
      <c r="N732" s="43"/>
      <c r="O732" s="3"/>
    </row>
    <row r="733" spans="1:15" ht="14.25" customHeight="1" x14ac:dyDescent="0.3">
      <c r="A733" s="1"/>
      <c r="B733" s="1"/>
      <c r="C733" s="187"/>
      <c r="K733" s="1"/>
      <c r="L733" s="41"/>
      <c r="M733" s="42"/>
      <c r="N733" s="43"/>
      <c r="O733" s="3"/>
    </row>
    <row r="734" spans="1:15" ht="14.25" customHeight="1" x14ac:dyDescent="0.3">
      <c r="A734" s="1"/>
      <c r="B734" s="1"/>
      <c r="C734" s="187"/>
      <c r="K734" s="1"/>
      <c r="L734" s="41"/>
      <c r="M734" s="42"/>
      <c r="N734" s="43"/>
      <c r="O734" s="3"/>
    </row>
    <row r="735" spans="1:15" ht="14.25" customHeight="1" x14ac:dyDescent="0.3">
      <c r="A735" s="1"/>
      <c r="B735" s="1"/>
      <c r="C735" s="187"/>
      <c r="K735" s="1"/>
      <c r="L735" s="41"/>
      <c r="M735" s="42"/>
      <c r="N735" s="43"/>
      <c r="O735" s="3"/>
    </row>
    <row r="736" spans="1:15" ht="14.25" customHeight="1" x14ac:dyDescent="0.3">
      <c r="A736" s="1"/>
      <c r="B736" s="1"/>
      <c r="C736" s="187"/>
      <c r="K736" s="1"/>
      <c r="L736" s="41"/>
      <c r="M736" s="42"/>
      <c r="N736" s="43"/>
      <c r="O736" s="3"/>
    </row>
    <row r="737" spans="1:15" ht="14.25" customHeight="1" x14ac:dyDescent="0.3">
      <c r="A737" s="1"/>
      <c r="B737" s="1"/>
      <c r="C737" s="187"/>
      <c r="K737" s="1"/>
      <c r="L737" s="41"/>
      <c r="M737" s="42"/>
      <c r="N737" s="43"/>
      <c r="O737" s="3"/>
    </row>
    <row r="738" spans="1:15" ht="14.25" customHeight="1" x14ac:dyDescent="0.3">
      <c r="A738" s="1"/>
      <c r="B738" s="1"/>
      <c r="C738" s="187"/>
      <c r="K738" s="1"/>
      <c r="L738" s="41"/>
      <c r="M738" s="42"/>
      <c r="N738" s="43"/>
      <c r="O738" s="3"/>
    </row>
    <row r="739" spans="1:15" ht="14.25" customHeight="1" x14ac:dyDescent="0.3">
      <c r="A739" s="1"/>
      <c r="B739" s="1"/>
      <c r="C739" s="187"/>
      <c r="K739" s="1"/>
      <c r="L739" s="41"/>
      <c r="M739" s="42"/>
      <c r="N739" s="43"/>
      <c r="O739" s="3"/>
    </row>
    <row r="740" spans="1:15" ht="14.25" customHeight="1" x14ac:dyDescent="0.3">
      <c r="A740" s="1"/>
      <c r="B740" s="1"/>
      <c r="C740" s="187"/>
      <c r="K740" s="1"/>
      <c r="L740" s="41"/>
      <c r="M740" s="42"/>
      <c r="N740" s="43"/>
      <c r="O740" s="3"/>
    </row>
    <row r="741" spans="1:15" ht="14.25" customHeight="1" x14ac:dyDescent="0.3">
      <c r="A741" s="1"/>
      <c r="B741" s="1"/>
      <c r="C741" s="187"/>
      <c r="K741" s="1"/>
      <c r="L741" s="41"/>
      <c r="M741" s="42"/>
      <c r="N741" s="43"/>
      <c r="O741" s="3"/>
    </row>
    <row r="742" spans="1:15" ht="14.25" customHeight="1" x14ac:dyDescent="0.3">
      <c r="A742" s="1"/>
      <c r="B742" s="1"/>
      <c r="C742" s="187"/>
      <c r="K742" s="1"/>
      <c r="L742" s="41"/>
      <c r="M742" s="42"/>
      <c r="N742" s="43"/>
      <c r="O742" s="3"/>
    </row>
    <row r="743" spans="1:15" ht="14.25" customHeight="1" x14ac:dyDescent="0.3">
      <c r="A743" s="1"/>
      <c r="B743" s="1"/>
      <c r="C743" s="187"/>
      <c r="K743" s="1"/>
      <c r="L743" s="41"/>
      <c r="M743" s="42"/>
      <c r="N743" s="43"/>
      <c r="O743" s="3"/>
    </row>
    <row r="744" spans="1:15" ht="14.25" customHeight="1" x14ac:dyDescent="0.3">
      <c r="A744" s="1"/>
      <c r="B744" s="1"/>
      <c r="C744" s="187"/>
      <c r="K744" s="1"/>
      <c r="L744" s="41"/>
      <c r="M744" s="42"/>
      <c r="N744" s="43"/>
      <c r="O744" s="3"/>
    </row>
    <row r="745" spans="1:15" ht="14.25" customHeight="1" x14ac:dyDescent="0.3">
      <c r="A745" s="1"/>
      <c r="B745" s="1"/>
      <c r="C745" s="187"/>
      <c r="K745" s="1"/>
      <c r="L745" s="41"/>
      <c r="M745" s="42"/>
      <c r="N745" s="43"/>
      <c r="O745" s="3"/>
    </row>
    <row r="746" spans="1:15" ht="14.25" customHeight="1" x14ac:dyDescent="0.3">
      <c r="A746" s="1"/>
      <c r="B746" s="1"/>
      <c r="C746" s="187"/>
      <c r="K746" s="1"/>
      <c r="L746" s="41"/>
      <c r="M746" s="42"/>
      <c r="N746" s="43"/>
      <c r="O746" s="3"/>
    </row>
    <row r="747" spans="1:15" ht="14.25" customHeight="1" x14ac:dyDescent="0.3">
      <c r="A747" s="1"/>
      <c r="B747" s="1"/>
      <c r="C747" s="187"/>
      <c r="K747" s="1"/>
      <c r="L747" s="41"/>
      <c r="M747" s="42"/>
      <c r="N747" s="43"/>
      <c r="O747" s="3"/>
    </row>
    <row r="748" spans="1:15" ht="14.25" customHeight="1" x14ac:dyDescent="0.3">
      <c r="A748" s="1"/>
      <c r="B748" s="1"/>
      <c r="C748" s="187"/>
      <c r="K748" s="1"/>
      <c r="L748" s="41"/>
      <c r="M748" s="42"/>
      <c r="N748" s="43"/>
      <c r="O748" s="3"/>
    </row>
    <row r="749" spans="1:15" ht="14.25" customHeight="1" x14ac:dyDescent="0.3">
      <c r="A749" s="1"/>
      <c r="B749" s="1"/>
      <c r="C749" s="187"/>
      <c r="K749" s="1"/>
      <c r="L749" s="41"/>
      <c r="M749" s="42"/>
      <c r="N749" s="43"/>
      <c r="O749" s="3"/>
    </row>
    <row r="750" spans="1:15" ht="14.25" customHeight="1" x14ac:dyDescent="0.3">
      <c r="A750" s="1"/>
      <c r="B750" s="1"/>
      <c r="C750" s="187"/>
      <c r="K750" s="1"/>
      <c r="L750" s="41"/>
      <c r="M750" s="42"/>
      <c r="N750" s="43"/>
      <c r="O750" s="3"/>
    </row>
    <row r="751" spans="1:15" ht="14.25" customHeight="1" x14ac:dyDescent="0.3">
      <c r="A751" s="1"/>
      <c r="B751" s="1"/>
      <c r="C751" s="187"/>
      <c r="K751" s="1"/>
      <c r="L751" s="41"/>
      <c r="M751" s="42"/>
      <c r="N751" s="43"/>
      <c r="O751" s="3"/>
    </row>
    <row r="752" spans="1:15" ht="14.25" customHeight="1" x14ac:dyDescent="0.3">
      <c r="A752" s="1"/>
      <c r="B752" s="1"/>
      <c r="C752" s="187"/>
      <c r="K752" s="1"/>
      <c r="L752" s="41"/>
      <c r="M752" s="42"/>
      <c r="N752" s="43"/>
      <c r="O752" s="3"/>
    </row>
    <row r="753" spans="1:15" ht="14.25" customHeight="1" x14ac:dyDescent="0.3">
      <c r="A753" s="1"/>
      <c r="B753" s="1"/>
      <c r="C753" s="187"/>
      <c r="K753" s="1"/>
      <c r="L753" s="41"/>
      <c r="M753" s="42"/>
      <c r="N753" s="43"/>
      <c r="O753" s="3"/>
    </row>
    <row r="754" spans="1:15" ht="14.25" customHeight="1" x14ac:dyDescent="0.3">
      <c r="A754" s="1"/>
      <c r="B754" s="1"/>
      <c r="C754" s="187"/>
      <c r="K754" s="1"/>
      <c r="L754" s="41"/>
      <c r="M754" s="42"/>
      <c r="N754" s="43"/>
      <c r="O754" s="3"/>
    </row>
    <row r="755" spans="1:15" ht="14.25" customHeight="1" x14ac:dyDescent="0.3">
      <c r="A755" s="1"/>
      <c r="B755" s="1"/>
      <c r="C755" s="187"/>
      <c r="K755" s="1"/>
      <c r="L755" s="41"/>
      <c r="M755" s="42"/>
      <c r="N755" s="43"/>
      <c r="O755" s="3"/>
    </row>
    <row r="756" spans="1:15" ht="14.25" customHeight="1" x14ac:dyDescent="0.3">
      <c r="A756" s="1"/>
      <c r="B756" s="1"/>
      <c r="C756" s="187"/>
      <c r="K756" s="1"/>
      <c r="L756" s="41"/>
      <c r="M756" s="42"/>
      <c r="N756" s="43"/>
      <c r="O756" s="3"/>
    </row>
    <row r="757" spans="1:15" ht="14.25" customHeight="1" x14ac:dyDescent="0.3">
      <c r="A757" s="1"/>
      <c r="B757" s="1"/>
      <c r="C757" s="187"/>
      <c r="K757" s="1"/>
      <c r="L757" s="41"/>
      <c r="M757" s="42"/>
      <c r="N757" s="43"/>
      <c r="O757" s="3"/>
    </row>
    <row r="758" spans="1:15" ht="14.25" customHeight="1" x14ac:dyDescent="0.3">
      <c r="A758" s="1"/>
      <c r="B758" s="1"/>
      <c r="C758" s="187"/>
      <c r="K758" s="1"/>
      <c r="L758" s="41"/>
      <c r="M758" s="42"/>
      <c r="N758" s="43"/>
      <c r="O758" s="3"/>
    </row>
    <row r="759" spans="1:15" ht="14.25" customHeight="1" x14ac:dyDescent="0.3">
      <c r="A759" s="1"/>
      <c r="B759" s="1"/>
      <c r="C759" s="187"/>
      <c r="K759" s="1"/>
      <c r="L759" s="41"/>
      <c r="M759" s="42"/>
      <c r="N759" s="43"/>
      <c r="O759" s="3"/>
    </row>
    <row r="760" spans="1:15" ht="14.25" customHeight="1" x14ac:dyDescent="0.3">
      <c r="A760" s="1"/>
      <c r="B760" s="1"/>
      <c r="C760" s="187"/>
      <c r="K760" s="1"/>
      <c r="L760" s="41"/>
      <c r="M760" s="42"/>
      <c r="N760" s="43"/>
      <c r="O760" s="3"/>
    </row>
    <row r="761" spans="1:15" ht="14.25" customHeight="1" x14ac:dyDescent="0.3">
      <c r="A761" s="1"/>
      <c r="B761" s="1"/>
      <c r="C761" s="187"/>
      <c r="K761" s="1"/>
      <c r="L761" s="41"/>
      <c r="M761" s="42"/>
      <c r="N761" s="43"/>
      <c r="O761" s="3"/>
    </row>
    <row r="762" spans="1:15" ht="14.25" customHeight="1" x14ac:dyDescent="0.3">
      <c r="A762" s="1"/>
      <c r="B762" s="1"/>
      <c r="C762" s="187"/>
      <c r="K762" s="1"/>
      <c r="L762" s="41"/>
      <c r="M762" s="42"/>
      <c r="N762" s="43"/>
      <c r="O762" s="3"/>
    </row>
    <row r="763" spans="1:15" ht="14.25" customHeight="1" x14ac:dyDescent="0.3">
      <c r="A763" s="1"/>
      <c r="B763" s="1"/>
      <c r="C763" s="187"/>
      <c r="K763" s="1"/>
      <c r="L763" s="41"/>
      <c r="M763" s="42"/>
      <c r="N763" s="43"/>
      <c r="O763" s="3"/>
    </row>
    <row r="764" spans="1:15" ht="14.25" customHeight="1" x14ac:dyDescent="0.3">
      <c r="A764" s="1"/>
      <c r="B764" s="1"/>
      <c r="C764" s="187"/>
      <c r="K764" s="1"/>
      <c r="L764" s="41"/>
      <c r="M764" s="42"/>
      <c r="N764" s="43"/>
      <c r="O764" s="3"/>
    </row>
    <row r="765" spans="1:15" ht="14.25" customHeight="1" x14ac:dyDescent="0.3">
      <c r="A765" s="1"/>
      <c r="B765" s="1"/>
      <c r="C765" s="187"/>
      <c r="K765" s="1"/>
      <c r="L765" s="41"/>
      <c r="M765" s="42"/>
      <c r="N765" s="43"/>
      <c r="O765" s="3"/>
    </row>
    <row r="766" spans="1:15" ht="14.25" customHeight="1" x14ac:dyDescent="0.3">
      <c r="A766" s="1"/>
      <c r="B766" s="1"/>
      <c r="C766" s="187"/>
      <c r="K766" s="1"/>
      <c r="L766" s="41"/>
      <c r="M766" s="42"/>
      <c r="N766" s="43"/>
      <c r="O766" s="3"/>
    </row>
    <row r="767" spans="1:15" ht="14.25" customHeight="1" x14ac:dyDescent="0.3">
      <c r="A767" s="1"/>
      <c r="B767" s="1"/>
      <c r="C767" s="187"/>
      <c r="K767" s="1"/>
      <c r="L767" s="41"/>
      <c r="M767" s="42"/>
      <c r="N767" s="43"/>
      <c r="O767" s="3"/>
    </row>
    <row r="768" spans="1:15" ht="14.25" customHeight="1" x14ac:dyDescent="0.3">
      <c r="A768" s="1"/>
      <c r="B768" s="1"/>
      <c r="C768" s="187"/>
      <c r="K768" s="1"/>
      <c r="L768" s="41"/>
      <c r="M768" s="42"/>
      <c r="N768" s="43"/>
      <c r="O768" s="3"/>
    </row>
    <row r="769" spans="1:15" ht="14.25" customHeight="1" x14ac:dyDescent="0.3">
      <c r="A769" s="1"/>
      <c r="B769" s="1"/>
      <c r="C769" s="187"/>
      <c r="K769" s="1"/>
      <c r="L769" s="41"/>
      <c r="M769" s="42"/>
      <c r="N769" s="43"/>
      <c r="O769" s="3"/>
    </row>
    <row r="770" spans="1:15" ht="14.25" customHeight="1" x14ac:dyDescent="0.3">
      <c r="A770" s="1"/>
      <c r="B770" s="1"/>
      <c r="C770" s="187"/>
      <c r="K770" s="1"/>
      <c r="L770" s="41"/>
      <c r="M770" s="42"/>
      <c r="N770" s="43"/>
      <c r="O770" s="3"/>
    </row>
    <row r="771" spans="1:15" ht="14.25" customHeight="1" x14ac:dyDescent="0.3">
      <c r="A771" s="1"/>
      <c r="B771" s="1"/>
      <c r="C771" s="187"/>
      <c r="K771" s="1"/>
      <c r="L771" s="41"/>
      <c r="M771" s="42"/>
      <c r="N771" s="43"/>
      <c r="O771" s="3"/>
    </row>
    <row r="772" spans="1:15" ht="14.25" customHeight="1" x14ac:dyDescent="0.3">
      <c r="A772" s="1"/>
      <c r="B772" s="1"/>
      <c r="C772" s="187"/>
      <c r="K772" s="1"/>
      <c r="L772" s="41"/>
      <c r="M772" s="42"/>
      <c r="N772" s="43"/>
      <c r="O772" s="3"/>
    </row>
    <row r="773" spans="1:15" ht="14.25" customHeight="1" x14ac:dyDescent="0.3">
      <c r="A773" s="1"/>
      <c r="B773" s="1"/>
      <c r="C773" s="187"/>
      <c r="K773" s="1"/>
      <c r="L773" s="41"/>
      <c r="M773" s="42"/>
      <c r="N773" s="43"/>
      <c r="O773" s="3"/>
    </row>
    <row r="774" spans="1:15" ht="14.25" customHeight="1" x14ac:dyDescent="0.3">
      <c r="A774" s="1"/>
      <c r="B774" s="1"/>
      <c r="C774" s="187"/>
      <c r="K774" s="1"/>
      <c r="L774" s="41"/>
      <c r="M774" s="42"/>
      <c r="N774" s="43"/>
      <c r="O774" s="3"/>
    </row>
    <row r="775" spans="1:15" ht="14.25" customHeight="1" x14ac:dyDescent="0.3">
      <c r="A775" s="1"/>
      <c r="B775" s="1"/>
      <c r="C775" s="187"/>
      <c r="K775" s="1"/>
      <c r="L775" s="41"/>
      <c r="M775" s="42"/>
      <c r="N775" s="43"/>
      <c r="O775" s="3"/>
    </row>
    <row r="776" spans="1:15" ht="14.25" customHeight="1" x14ac:dyDescent="0.3">
      <c r="A776" s="1"/>
      <c r="B776" s="1"/>
      <c r="C776" s="187"/>
      <c r="K776" s="1"/>
      <c r="L776" s="41"/>
      <c r="M776" s="42"/>
      <c r="N776" s="43"/>
      <c r="O776" s="3"/>
    </row>
    <row r="777" spans="1:15" ht="14.25" customHeight="1" x14ac:dyDescent="0.3">
      <c r="A777" s="1"/>
      <c r="B777" s="1"/>
      <c r="C777" s="187"/>
      <c r="K777" s="1"/>
      <c r="L777" s="41"/>
      <c r="M777" s="42"/>
      <c r="N777" s="43"/>
      <c r="O777" s="3"/>
    </row>
    <row r="778" spans="1:15" ht="14.25" customHeight="1" x14ac:dyDescent="0.3">
      <c r="A778" s="1"/>
      <c r="B778" s="1"/>
      <c r="C778" s="187"/>
      <c r="K778" s="1"/>
      <c r="L778" s="41"/>
      <c r="M778" s="42"/>
      <c r="N778" s="43"/>
      <c r="O778" s="3"/>
    </row>
    <row r="779" spans="1:15" ht="14.25" customHeight="1" x14ac:dyDescent="0.3">
      <c r="A779" s="1"/>
      <c r="B779" s="1"/>
      <c r="C779" s="187"/>
      <c r="K779" s="1"/>
      <c r="L779" s="41"/>
      <c r="M779" s="42"/>
      <c r="N779" s="43"/>
      <c r="O779" s="3"/>
    </row>
    <row r="780" spans="1:15" ht="14.25" customHeight="1" x14ac:dyDescent="0.3">
      <c r="A780" s="1"/>
      <c r="B780" s="1"/>
      <c r="C780" s="187"/>
      <c r="K780" s="1"/>
      <c r="L780" s="41"/>
      <c r="M780" s="42"/>
      <c r="N780" s="43"/>
      <c r="O780" s="3"/>
    </row>
    <row r="781" spans="1:15" ht="14.25" customHeight="1" x14ac:dyDescent="0.3">
      <c r="A781" s="1"/>
      <c r="B781" s="1"/>
      <c r="C781" s="187"/>
      <c r="K781" s="1"/>
      <c r="L781" s="41"/>
      <c r="M781" s="42"/>
      <c r="N781" s="43"/>
      <c r="O781" s="3"/>
    </row>
    <row r="782" spans="1:15" ht="14.25" customHeight="1" x14ac:dyDescent="0.3">
      <c r="A782" s="1"/>
      <c r="B782" s="1"/>
      <c r="C782" s="187"/>
      <c r="K782" s="1"/>
      <c r="L782" s="41"/>
      <c r="M782" s="42"/>
      <c r="N782" s="43"/>
      <c r="O782" s="3"/>
    </row>
    <row r="783" spans="1:15" ht="14.25" customHeight="1" x14ac:dyDescent="0.3">
      <c r="A783" s="1"/>
      <c r="B783" s="1"/>
      <c r="C783" s="187"/>
      <c r="K783" s="1"/>
      <c r="L783" s="41"/>
      <c r="M783" s="42"/>
      <c r="N783" s="43"/>
      <c r="O783" s="3"/>
    </row>
    <row r="784" spans="1:15" ht="14.25" customHeight="1" x14ac:dyDescent="0.3">
      <c r="A784" s="1"/>
      <c r="B784" s="1"/>
      <c r="C784" s="187"/>
      <c r="K784" s="1"/>
      <c r="L784" s="41"/>
      <c r="M784" s="42"/>
      <c r="N784" s="43"/>
      <c r="O784" s="3"/>
    </row>
    <row r="785" spans="1:15" ht="14.25" customHeight="1" x14ac:dyDescent="0.3">
      <c r="A785" s="1"/>
      <c r="B785" s="1"/>
      <c r="C785" s="187"/>
      <c r="K785" s="1"/>
      <c r="L785" s="41"/>
      <c r="M785" s="42"/>
      <c r="N785" s="43"/>
      <c r="O785" s="3"/>
    </row>
    <row r="786" spans="1:15" ht="14.25" customHeight="1" x14ac:dyDescent="0.3">
      <c r="A786" s="1"/>
      <c r="B786" s="1"/>
      <c r="C786" s="187"/>
      <c r="K786" s="1"/>
      <c r="L786" s="41"/>
      <c r="M786" s="42"/>
      <c r="N786" s="43"/>
      <c r="O786" s="3"/>
    </row>
    <row r="787" spans="1:15" ht="14.25" customHeight="1" x14ac:dyDescent="0.3">
      <c r="A787" s="1"/>
      <c r="B787" s="1"/>
      <c r="C787" s="187"/>
      <c r="K787" s="1"/>
      <c r="L787" s="41"/>
      <c r="M787" s="42"/>
      <c r="N787" s="43"/>
      <c r="O787" s="3"/>
    </row>
    <row r="788" spans="1:15" ht="14.25" customHeight="1" x14ac:dyDescent="0.3">
      <c r="A788" s="1"/>
      <c r="B788" s="1"/>
      <c r="C788" s="187"/>
      <c r="K788" s="1"/>
      <c r="L788" s="41"/>
      <c r="M788" s="42"/>
      <c r="N788" s="43"/>
      <c r="O788" s="3"/>
    </row>
    <row r="789" spans="1:15" ht="14.25" customHeight="1" x14ac:dyDescent="0.3">
      <c r="A789" s="1"/>
      <c r="B789" s="1"/>
      <c r="C789" s="187"/>
      <c r="K789" s="1"/>
      <c r="L789" s="41"/>
      <c r="M789" s="42"/>
      <c r="N789" s="43"/>
      <c r="O789" s="3"/>
    </row>
    <row r="790" spans="1:15" ht="14.25" customHeight="1" x14ac:dyDescent="0.3">
      <c r="A790" s="1"/>
      <c r="B790" s="1"/>
      <c r="C790" s="187"/>
      <c r="K790" s="1"/>
      <c r="L790" s="41"/>
      <c r="M790" s="42"/>
      <c r="N790" s="43"/>
      <c r="O790" s="3"/>
    </row>
    <row r="791" spans="1:15" ht="14.25" customHeight="1" x14ac:dyDescent="0.3">
      <c r="A791" s="1"/>
      <c r="B791" s="1"/>
      <c r="C791" s="187"/>
      <c r="K791" s="1"/>
      <c r="L791" s="41"/>
      <c r="M791" s="42"/>
      <c r="N791" s="43"/>
      <c r="O791" s="3"/>
    </row>
    <row r="792" spans="1:15" ht="14.25" customHeight="1" x14ac:dyDescent="0.3">
      <c r="A792" s="1"/>
      <c r="B792" s="1"/>
      <c r="C792" s="187"/>
      <c r="K792" s="1"/>
      <c r="L792" s="41"/>
      <c r="M792" s="42"/>
      <c r="N792" s="43"/>
      <c r="O792" s="3"/>
    </row>
    <row r="793" spans="1:15" ht="14.25" customHeight="1" x14ac:dyDescent="0.3">
      <c r="A793" s="1"/>
      <c r="B793" s="1"/>
      <c r="C793" s="187"/>
      <c r="K793" s="1"/>
      <c r="L793" s="41"/>
      <c r="M793" s="42"/>
      <c r="N793" s="43"/>
      <c r="O793" s="3"/>
    </row>
    <row r="794" spans="1:15" ht="14.25" customHeight="1" x14ac:dyDescent="0.3">
      <c r="A794" s="1"/>
      <c r="B794" s="1"/>
      <c r="C794" s="187"/>
      <c r="K794" s="1"/>
      <c r="L794" s="41"/>
      <c r="M794" s="42"/>
      <c r="N794" s="43"/>
      <c r="O794" s="3"/>
    </row>
    <row r="795" spans="1:15" ht="14.25" customHeight="1" x14ac:dyDescent="0.3">
      <c r="A795" s="1"/>
      <c r="B795" s="1"/>
      <c r="C795" s="187"/>
      <c r="K795" s="1"/>
      <c r="L795" s="41"/>
      <c r="M795" s="42"/>
      <c r="N795" s="43"/>
      <c r="O795" s="3"/>
    </row>
    <row r="796" spans="1:15" ht="14.25" customHeight="1" x14ac:dyDescent="0.3">
      <c r="A796" s="1"/>
      <c r="B796" s="1"/>
      <c r="C796" s="187"/>
      <c r="K796" s="1"/>
      <c r="L796" s="41"/>
      <c r="M796" s="42"/>
      <c r="N796" s="43"/>
      <c r="O796" s="3"/>
    </row>
    <row r="797" spans="1:15" ht="14.25" customHeight="1" x14ac:dyDescent="0.3">
      <c r="A797" s="1"/>
      <c r="B797" s="1"/>
      <c r="C797" s="187"/>
      <c r="K797" s="1"/>
      <c r="L797" s="41"/>
      <c r="M797" s="42"/>
      <c r="N797" s="43"/>
      <c r="O797" s="3"/>
    </row>
    <row r="798" spans="1:15" ht="14.25" customHeight="1" x14ac:dyDescent="0.3">
      <c r="A798" s="1"/>
      <c r="B798" s="1"/>
      <c r="C798" s="187"/>
      <c r="K798" s="1"/>
      <c r="L798" s="41"/>
      <c r="M798" s="42"/>
      <c r="N798" s="43"/>
      <c r="O798" s="3"/>
    </row>
    <row r="799" spans="1:15" ht="14.25" customHeight="1" x14ac:dyDescent="0.3">
      <c r="A799" s="1"/>
      <c r="B799" s="1"/>
      <c r="C799" s="187"/>
      <c r="K799" s="1"/>
      <c r="L799" s="41"/>
      <c r="M799" s="42"/>
      <c r="N799" s="43"/>
      <c r="O799" s="3"/>
    </row>
    <row r="800" spans="1:15" ht="14.25" customHeight="1" x14ac:dyDescent="0.3">
      <c r="A800" s="1"/>
      <c r="B800" s="1"/>
      <c r="C800" s="187"/>
      <c r="K800" s="1"/>
      <c r="L800" s="41"/>
      <c r="M800" s="42"/>
      <c r="N800" s="43"/>
      <c r="O800" s="3"/>
    </row>
    <row r="801" spans="1:15" ht="14.25" customHeight="1" x14ac:dyDescent="0.3">
      <c r="A801" s="1"/>
      <c r="B801" s="1"/>
      <c r="C801" s="187"/>
      <c r="K801" s="1"/>
      <c r="L801" s="41"/>
      <c r="M801" s="42"/>
      <c r="N801" s="43"/>
      <c r="O801" s="3"/>
    </row>
    <row r="802" spans="1:15" ht="14.25" customHeight="1" x14ac:dyDescent="0.3">
      <c r="A802" s="1"/>
      <c r="B802" s="1"/>
      <c r="C802" s="187"/>
      <c r="K802" s="1"/>
      <c r="L802" s="41"/>
      <c r="M802" s="42"/>
      <c r="N802" s="43"/>
      <c r="O802" s="3"/>
    </row>
    <row r="803" spans="1:15" ht="14.25" customHeight="1" x14ac:dyDescent="0.3">
      <c r="A803" s="1"/>
      <c r="B803" s="1"/>
      <c r="C803" s="187"/>
      <c r="K803" s="1"/>
      <c r="L803" s="41"/>
      <c r="M803" s="42"/>
      <c r="N803" s="43"/>
      <c r="O803" s="3"/>
    </row>
    <row r="804" spans="1:15" ht="14.25" customHeight="1" x14ac:dyDescent="0.3">
      <c r="A804" s="1"/>
      <c r="B804" s="1"/>
      <c r="C804" s="187"/>
      <c r="K804" s="1"/>
      <c r="L804" s="41"/>
      <c r="M804" s="42"/>
      <c r="N804" s="43"/>
      <c r="O804" s="3"/>
    </row>
    <row r="805" spans="1:15" ht="14.25" customHeight="1" x14ac:dyDescent="0.3">
      <c r="A805" s="1"/>
      <c r="B805" s="1"/>
      <c r="C805" s="187"/>
      <c r="K805" s="1"/>
      <c r="L805" s="41"/>
      <c r="M805" s="42"/>
      <c r="N805" s="43"/>
      <c r="O805" s="3"/>
    </row>
    <row r="806" spans="1:15" ht="14.25" customHeight="1" x14ac:dyDescent="0.3">
      <c r="A806" s="1"/>
      <c r="B806" s="1"/>
      <c r="C806" s="187"/>
      <c r="K806" s="1"/>
      <c r="L806" s="41"/>
      <c r="M806" s="42"/>
      <c r="N806" s="43"/>
      <c r="O806" s="3"/>
    </row>
    <row r="807" spans="1:15" ht="14.25" customHeight="1" x14ac:dyDescent="0.3">
      <c r="A807" s="1"/>
      <c r="B807" s="1"/>
      <c r="C807" s="187"/>
      <c r="K807" s="1"/>
      <c r="L807" s="41"/>
      <c r="M807" s="42"/>
      <c r="N807" s="43"/>
      <c r="O807" s="3"/>
    </row>
    <row r="808" spans="1:15" ht="14.25" customHeight="1" x14ac:dyDescent="0.3">
      <c r="A808" s="1"/>
      <c r="B808" s="1"/>
      <c r="C808" s="187"/>
      <c r="K808" s="1"/>
      <c r="L808" s="41"/>
      <c r="M808" s="42"/>
      <c r="N808" s="43"/>
      <c r="O808" s="3"/>
    </row>
    <row r="809" spans="1:15" ht="14.25" customHeight="1" x14ac:dyDescent="0.3">
      <c r="A809" s="1"/>
      <c r="B809" s="1"/>
      <c r="C809" s="187"/>
      <c r="K809" s="1"/>
      <c r="L809" s="41"/>
      <c r="M809" s="42"/>
      <c r="N809" s="43"/>
      <c r="O809" s="3"/>
    </row>
    <row r="810" spans="1:15" ht="14.25" customHeight="1" x14ac:dyDescent="0.3">
      <c r="A810" s="1"/>
      <c r="B810" s="1"/>
      <c r="C810" s="187"/>
      <c r="K810" s="1"/>
      <c r="L810" s="41"/>
      <c r="M810" s="42"/>
      <c r="N810" s="43"/>
      <c r="O810" s="3"/>
    </row>
    <row r="811" spans="1:15" ht="14.25" customHeight="1" x14ac:dyDescent="0.3">
      <c r="A811" s="1"/>
      <c r="B811" s="1"/>
      <c r="C811" s="187"/>
      <c r="K811" s="1"/>
      <c r="L811" s="41"/>
      <c r="M811" s="42"/>
      <c r="N811" s="43"/>
      <c r="O811" s="3"/>
    </row>
    <row r="812" spans="1:15" ht="14.25" customHeight="1" x14ac:dyDescent="0.3">
      <c r="A812" s="1"/>
      <c r="B812" s="1"/>
      <c r="C812" s="187"/>
      <c r="K812" s="1"/>
      <c r="L812" s="41"/>
      <c r="M812" s="42"/>
      <c r="N812" s="43"/>
      <c r="O812" s="3"/>
    </row>
    <row r="813" spans="1:15" ht="14.25" customHeight="1" x14ac:dyDescent="0.3">
      <c r="A813" s="1"/>
      <c r="B813" s="1"/>
      <c r="C813" s="187"/>
      <c r="K813" s="1"/>
      <c r="L813" s="41"/>
      <c r="M813" s="42"/>
      <c r="N813" s="43"/>
      <c r="O813" s="3"/>
    </row>
    <row r="814" spans="1:15" ht="14.25" customHeight="1" x14ac:dyDescent="0.3">
      <c r="A814" s="1"/>
      <c r="B814" s="1"/>
      <c r="C814" s="187"/>
      <c r="K814" s="1"/>
      <c r="L814" s="41"/>
      <c r="M814" s="42"/>
      <c r="N814" s="43"/>
      <c r="O814" s="3"/>
    </row>
    <row r="815" spans="1:15" ht="14.25" customHeight="1" x14ac:dyDescent="0.3">
      <c r="A815" s="1"/>
      <c r="B815" s="1"/>
      <c r="C815" s="187"/>
      <c r="K815" s="1"/>
      <c r="L815" s="41"/>
      <c r="M815" s="42"/>
      <c r="N815" s="43"/>
      <c r="O815" s="3"/>
    </row>
    <row r="816" spans="1:15" ht="14.25" customHeight="1" x14ac:dyDescent="0.3">
      <c r="A816" s="1"/>
      <c r="B816" s="1"/>
      <c r="C816" s="187"/>
      <c r="K816" s="1"/>
      <c r="L816" s="41"/>
      <c r="M816" s="42"/>
      <c r="N816" s="43"/>
      <c r="O816" s="3"/>
    </row>
    <row r="817" spans="1:15" ht="14.25" customHeight="1" x14ac:dyDescent="0.3">
      <c r="A817" s="1"/>
      <c r="B817" s="1"/>
      <c r="C817" s="187"/>
      <c r="K817" s="1"/>
      <c r="L817" s="41"/>
      <c r="M817" s="42"/>
      <c r="N817" s="43"/>
      <c r="O817" s="3"/>
    </row>
    <row r="818" spans="1:15" ht="14.25" customHeight="1" x14ac:dyDescent="0.3">
      <c r="A818" s="1"/>
      <c r="B818" s="1"/>
      <c r="C818" s="187"/>
      <c r="K818" s="1"/>
      <c r="L818" s="41"/>
      <c r="M818" s="42"/>
      <c r="N818" s="43"/>
      <c r="O818" s="3"/>
    </row>
    <row r="819" spans="1:15" ht="14.25" customHeight="1" x14ac:dyDescent="0.3">
      <c r="A819" s="1"/>
      <c r="B819" s="1"/>
      <c r="C819" s="187"/>
      <c r="K819" s="1"/>
      <c r="L819" s="41"/>
      <c r="M819" s="42"/>
      <c r="N819" s="43"/>
      <c r="O819" s="3"/>
    </row>
    <row r="820" spans="1:15" ht="14.25" customHeight="1" x14ac:dyDescent="0.3">
      <c r="A820" s="1"/>
      <c r="B820" s="1"/>
      <c r="C820" s="187"/>
      <c r="K820" s="1"/>
      <c r="L820" s="41"/>
      <c r="M820" s="42"/>
      <c r="N820" s="43"/>
      <c r="O820" s="3"/>
    </row>
    <row r="821" spans="1:15" ht="14.25" customHeight="1" x14ac:dyDescent="0.3">
      <c r="A821" s="1"/>
      <c r="B821" s="1"/>
      <c r="C821" s="187"/>
      <c r="K821" s="1"/>
      <c r="L821" s="41"/>
      <c r="M821" s="42"/>
      <c r="N821" s="43"/>
      <c r="O821" s="3"/>
    </row>
    <row r="822" spans="1:15" ht="14.25" customHeight="1" x14ac:dyDescent="0.3">
      <c r="A822" s="1"/>
      <c r="B822" s="1"/>
      <c r="C822" s="187"/>
      <c r="K822" s="1"/>
      <c r="L822" s="41"/>
      <c r="M822" s="42"/>
      <c r="N822" s="43"/>
      <c r="O822" s="3"/>
    </row>
    <row r="823" spans="1:15" ht="14.25" customHeight="1" x14ac:dyDescent="0.3">
      <c r="A823" s="1"/>
      <c r="B823" s="1"/>
      <c r="C823" s="187"/>
      <c r="K823" s="1"/>
      <c r="L823" s="41"/>
      <c r="M823" s="42"/>
      <c r="N823" s="43"/>
      <c r="O823" s="3"/>
    </row>
    <row r="824" spans="1:15" ht="14.25" customHeight="1" x14ac:dyDescent="0.3">
      <c r="A824" s="1"/>
      <c r="B824" s="1"/>
      <c r="C824" s="187"/>
      <c r="K824" s="1"/>
      <c r="L824" s="41"/>
      <c r="M824" s="42"/>
      <c r="N824" s="43"/>
      <c r="O824" s="3"/>
    </row>
    <row r="825" spans="1:15" ht="14.25" customHeight="1" x14ac:dyDescent="0.3">
      <c r="A825" s="1"/>
      <c r="B825" s="1"/>
      <c r="C825" s="187"/>
      <c r="K825" s="1"/>
      <c r="L825" s="41"/>
      <c r="M825" s="42"/>
      <c r="N825" s="43"/>
      <c r="O825" s="3"/>
    </row>
    <row r="826" spans="1:15" ht="14.25" customHeight="1" x14ac:dyDescent="0.3">
      <c r="A826" s="1"/>
      <c r="B826" s="1"/>
      <c r="C826" s="187"/>
      <c r="K826" s="1"/>
      <c r="L826" s="41"/>
      <c r="M826" s="42"/>
      <c r="N826" s="43"/>
      <c r="O826" s="3"/>
    </row>
    <row r="827" spans="1:15" ht="14.25" customHeight="1" x14ac:dyDescent="0.3">
      <c r="A827" s="1"/>
      <c r="B827" s="1"/>
      <c r="C827" s="187"/>
      <c r="K827" s="1"/>
      <c r="L827" s="41"/>
      <c r="M827" s="42"/>
      <c r="N827" s="43"/>
      <c r="O827" s="3"/>
    </row>
    <row r="828" spans="1:15" ht="14.25" customHeight="1" x14ac:dyDescent="0.3">
      <c r="A828" s="1"/>
      <c r="B828" s="1"/>
      <c r="C828" s="187"/>
      <c r="K828" s="1"/>
      <c r="L828" s="41"/>
      <c r="M828" s="42"/>
      <c r="N828" s="43"/>
      <c r="O828" s="3"/>
    </row>
    <row r="829" spans="1:15" ht="14.25" customHeight="1" x14ac:dyDescent="0.3">
      <c r="A829" s="1"/>
      <c r="B829" s="1"/>
      <c r="C829" s="187"/>
      <c r="K829" s="1"/>
      <c r="L829" s="41"/>
      <c r="M829" s="42"/>
      <c r="N829" s="43"/>
      <c r="O829" s="3"/>
    </row>
    <row r="830" spans="1:15" ht="14.25" customHeight="1" x14ac:dyDescent="0.3">
      <c r="A830" s="1"/>
      <c r="B830" s="1"/>
      <c r="C830" s="187"/>
      <c r="K830" s="1"/>
      <c r="L830" s="41"/>
      <c r="M830" s="42"/>
      <c r="N830" s="43"/>
      <c r="O830" s="3"/>
    </row>
    <row r="831" spans="1:15" ht="14.25" customHeight="1" x14ac:dyDescent="0.3">
      <c r="A831" s="1"/>
      <c r="B831" s="1"/>
      <c r="C831" s="187"/>
      <c r="K831" s="1"/>
      <c r="L831" s="41"/>
      <c r="M831" s="42"/>
      <c r="N831" s="43"/>
      <c r="O831" s="3"/>
    </row>
    <row r="832" spans="1:15" ht="14.25" customHeight="1" x14ac:dyDescent="0.3">
      <c r="A832" s="1"/>
      <c r="B832" s="1"/>
      <c r="C832" s="187"/>
      <c r="K832" s="1"/>
      <c r="L832" s="41"/>
      <c r="M832" s="42"/>
      <c r="N832" s="43"/>
      <c r="O832" s="3"/>
    </row>
    <row r="833" spans="1:15" ht="14.25" customHeight="1" x14ac:dyDescent="0.3">
      <c r="A833" s="1"/>
      <c r="B833" s="1"/>
      <c r="C833" s="187"/>
      <c r="K833" s="1"/>
      <c r="L833" s="41"/>
      <c r="M833" s="42"/>
      <c r="N833" s="43"/>
      <c r="O833" s="3"/>
    </row>
    <row r="834" spans="1:15" ht="14.25" customHeight="1" x14ac:dyDescent="0.3">
      <c r="A834" s="1"/>
      <c r="B834" s="1"/>
      <c r="C834" s="187"/>
      <c r="K834" s="1"/>
      <c r="L834" s="41"/>
      <c r="M834" s="42"/>
      <c r="N834" s="43"/>
      <c r="O834" s="3"/>
    </row>
    <row r="835" spans="1:15" ht="14.25" customHeight="1" x14ac:dyDescent="0.3">
      <c r="A835" s="1"/>
      <c r="B835" s="1"/>
      <c r="C835" s="187"/>
      <c r="K835" s="1"/>
      <c r="L835" s="41"/>
      <c r="M835" s="42"/>
      <c r="N835" s="43"/>
      <c r="O835" s="3"/>
    </row>
    <row r="836" spans="1:15" ht="14.25" customHeight="1" x14ac:dyDescent="0.3">
      <c r="A836" s="1"/>
      <c r="B836" s="1"/>
      <c r="C836" s="187"/>
      <c r="K836" s="1"/>
      <c r="L836" s="41"/>
      <c r="M836" s="42"/>
      <c r="N836" s="43"/>
      <c r="O836" s="3"/>
    </row>
    <row r="837" spans="1:15" ht="14.25" customHeight="1" x14ac:dyDescent="0.3">
      <c r="A837" s="1"/>
      <c r="B837" s="1"/>
      <c r="C837" s="187"/>
      <c r="K837" s="1"/>
      <c r="L837" s="41"/>
      <c r="M837" s="42"/>
      <c r="N837" s="43"/>
      <c r="O837" s="3"/>
    </row>
    <row r="838" spans="1:15" ht="14.25" customHeight="1" x14ac:dyDescent="0.3">
      <c r="A838" s="1"/>
      <c r="B838" s="1"/>
      <c r="C838" s="187"/>
      <c r="K838" s="1"/>
      <c r="L838" s="41"/>
      <c r="M838" s="42"/>
      <c r="N838" s="43"/>
      <c r="O838" s="3"/>
    </row>
    <row r="839" spans="1:15" ht="14.25" customHeight="1" x14ac:dyDescent="0.3">
      <c r="A839" s="1"/>
      <c r="B839" s="1"/>
      <c r="C839" s="187"/>
      <c r="K839" s="1"/>
      <c r="L839" s="41"/>
      <c r="M839" s="42"/>
      <c r="N839" s="43"/>
      <c r="O839" s="3"/>
    </row>
    <row r="840" spans="1:15" ht="14.25" customHeight="1" x14ac:dyDescent="0.3">
      <c r="A840" s="1"/>
      <c r="B840" s="1"/>
      <c r="C840" s="187"/>
      <c r="K840" s="1"/>
      <c r="L840" s="41"/>
      <c r="M840" s="42"/>
      <c r="N840" s="43"/>
      <c r="O840" s="3"/>
    </row>
    <row r="841" spans="1:15" ht="14.25" customHeight="1" x14ac:dyDescent="0.3">
      <c r="A841" s="1"/>
      <c r="B841" s="1"/>
      <c r="C841" s="187"/>
      <c r="K841" s="1"/>
      <c r="L841" s="41"/>
      <c r="M841" s="42"/>
      <c r="N841" s="43"/>
      <c r="O841" s="3"/>
    </row>
    <row r="842" spans="1:15" ht="14.25" customHeight="1" x14ac:dyDescent="0.3">
      <c r="A842" s="1"/>
      <c r="B842" s="1"/>
      <c r="C842" s="187"/>
      <c r="K842" s="1"/>
      <c r="L842" s="41"/>
      <c r="M842" s="42"/>
      <c r="N842" s="43"/>
      <c r="O842" s="3"/>
    </row>
    <row r="843" spans="1:15" ht="14.25" customHeight="1" x14ac:dyDescent="0.3">
      <c r="A843" s="1"/>
      <c r="B843" s="1"/>
      <c r="C843" s="187"/>
      <c r="K843" s="1"/>
      <c r="L843" s="41"/>
      <c r="M843" s="42"/>
      <c r="N843" s="43"/>
      <c r="O843" s="3"/>
    </row>
    <row r="844" spans="1:15" ht="14.25" customHeight="1" x14ac:dyDescent="0.3">
      <c r="A844" s="1"/>
      <c r="B844" s="1"/>
      <c r="C844" s="187"/>
      <c r="K844" s="1"/>
      <c r="L844" s="41"/>
      <c r="M844" s="42"/>
      <c r="N844" s="43"/>
      <c r="O844" s="3"/>
    </row>
    <row r="845" spans="1:15" ht="14.25" customHeight="1" x14ac:dyDescent="0.3">
      <c r="A845" s="1"/>
      <c r="B845" s="1"/>
      <c r="C845" s="187"/>
      <c r="K845" s="1"/>
      <c r="L845" s="41"/>
      <c r="M845" s="42"/>
      <c r="N845" s="43"/>
      <c r="O845" s="3"/>
    </row>
    <row r="846" spans="1:15" ht="14.25" customHeight="1" x14ac:dyDescent="0.3">
      <c r="A846" s="1"/>
      <c r="B846" s="1"/>
      <c r="C846" s="187"/>
      <c r="K846" s="1"/>
      <c r="L846" s="41"/>
      <c r="M846" s="42"/>
      <c r="N846" s="43"/>
      <c r="O846" s="3"/>
    </row>
    <row r="847" spans="1:15" ht="14.25" customHeight="1" x14ac:dyDescent="0.3">
      <c r="A847" s="1"/>
      <c r="B847" s="1"/>
      <c r="C847" s="187"/>
      <c r="K847" s="1"/>
      <c r="L847" s="41"/>
      <c r="M847" s="42"/>
      <c r="N847" s="43"/>
      <c r="O847" s="3"/>
    </row>
    <row r="848" spans="1:15" ht="14.25" customHeight="1" x14ac:dyDescent="0.3">
      <c r="A848" s="1"/>
      <c r="B848" s="1"/>
      <c r="C848" s="187"/>
      <c r="K848" s="1"/>
      <c r="L848" s="41"/>
      <c r="M848" s="42"/>
      <c r="N848" s="43"/>
      <c r="O848" s="3"/>
    </row>
    <row r="849" spans="1:15" ht="14.25" customHeight="1" x14ac:dyDescent="0.3">
      <c r="A849" s="1"/>
      <c r="B849" s="1"/>
      <c r="C849" s="187"/>
      <c r="K849" s="1"/>
      <c r="L849" s="41"/>
      <c r="M849" s="42"/>
      <c r="N849" s="43"/>
      <c r="O849" s="3"/>
    </row>
    <row r="850" spans="1:15" ht="14.25" customHeight="1" x14ac:dyDescent="0.3">
      <c r="A850" s="1"/>
      <c r="B850" s="1"/>
      <c r="C850" s="187"/>
      <c r="K850" s="1"/>
      <c r="L850" s="41"/>
      <c r="M850" s="42"/>
      <c r="N850" s="43"/>
      <c r="O850" s="3"/>
    </row>
    <row r="851" spans="1:15" ht="14.25" customHeight="1" x14ac:dyDescent="0.3">
      <c r="A851" s="1"/>
      <c r="B851" s="1"/>
      <c r="C851" s="187"/>
      <c r="K851" s="1"/>
      <c r="L851" s="41"/>
      <c r="M851" s="42"/>
      <c r="N851" s="43"/>
      <c r="O851" s="3"/>
    </row>
    <row r="852" spans="1:15" ht="14.25" customHeight="1" x14ac:dyDescent="0.3">
      <c r="A852" s="1"/>
      <c r="B852" s="1"/>
      <c r="C852" s="187"/>
      <c r="K852" s="1"/>
      <c r="L852" s="41"/>
      <c r="M852" s="42"/>
      <c r="N852" s="43"/>
      <c r="O852" s="3"/>
    </row>
    <row r="853" spans="1:15" ht="14.25" customHeight="1" x14ac:dyDescent="0.3">
      <c r="A853" s="1"/>
      <c r="B853" s="1"/>
      <c r="C853" s="187"/>
      <c r="K853" s="1"/>
      <c r="L853" s="41"/>
      <c r="M853" s="42"/>
      <c r="N853" s="43"/>
      <c r="O853" s="3"/>
    </row>
    <row r="854" spans="1:15" ht="14.25" customHeight="1" x14ac:dyDescent="0.3">
      <c r="A854" s="1"/>
      <c r="B854" s="1"/>
      <c r="C854" s="187"/>
      <c r="K854" s="1"/>
      <c r="L854" s="41"/>
      <c r="M854" s="42"/>
      <c r="N854" s="43"/>
      <c r="O854" s="3"/>
    </row>
    <row r="855" spans="1:15" ht="14.25" customHeight="1" x14ac:dyDescent="0.3">
      <c r="A855" s="1"/>
      <c r="B855" s="1"/>
      <c r="C855" s="187"/>
      <c r="K855" s="1"/>
      <c r="L855" s="41"/>
      <c r="M855" s="42"/>
      <c r="N855" s="43"/>
      <c r="O855" s="3"/>
    </row>
    <row r="856" spans="1:15" ht="14.25" customHeight="1" x14ac:dyDescent="0.3">
      <c r="A856" s="1"/>
      <c r="B856" s="1"/>
      <c r="C856" s="187"/>
      <c r="K856" s="1"/>
      <c r="L856" s="41"/>
      <c r="M856" s="42"/>
      <c r="N856" s="43"/>
      <c r="O856" s="3"/>
    </row>
    <row r="857" spans="1:15" ht="14.25" customHeight="1" x14ac:dyDescent="0.3">
      <c r="A857" s="1"/>
      <c r="B857" s="1"/>
      <c r="C857" s="187"/>
      <c r="K857" s="1"/>
      <c r="L857" s="41"/>
      <c r="M857" s="42"/>
      <c r="N857" s="43"/>
      <c r="O857" s="3"/>
    </row>
    <row r="858" spans="1:15" ht="14.25" customHeight="1" x14ac:dyDescent="0.3">
      <c r="A858" s="1"/>
      <c r="B858" s="1"/>
      <c r="C858" s="187"/>
      <c r="K858" s="1"/>
      <c r="L858" s="41"/>
      <c r="M858" s="42"/>
      <c r="N858" s="43"/>
      <c r="O858" s="3"/>
    </row>
    <row r="859" spans="1:15" ht="14.25" customHeight="1" x14ac:dyDescent="0.3">
      <c r="A859" s="1"/>
      <c r="B859" s="1"/>
      <c r="C859" s="187"/>
      <c r="K859" s="1"/>
      <c r="L859" s="41"/>
      <c r="M859" s="42"/>
      <c r="N859" s="43"/>
      <c r="O859" s="3"/>
    </row>
    <row r="860" spans="1:15" ht="14.25" customHeight="1" x14ac:dyDescent="0.3">
      <c r="A860" s="1"/>
      <c r="B860" s="1"/>
      <c r="C860" s="187"/>
      <c r="K860" s="1"/>
      <c r="L860" s="41"/>
      <c r="M860" s="42"/>
      <c r="N860" s="43"/>
      <c r="O860" s="3"/>
    </row>
    <row r="861" spans="1:15" ht="14.25" customHeight="1" x14ac:dyDescent="0.3">
      <c r="A861" s="1"/>
      <c r="B861" s="1"/>
      <c r="C861" s="187"/>
      <c r="K861" s="1"/>
      <c r="L861" s="41"/>
      <c r="M861" s="42"/>
      <c r="N861" s="43"/>
      <c r="O861" s="3"/>
    </row>
    <row r="862" spans="1:15" ht="14.25" customHeight="1" x14ac:dyDescent="0.3">
      <c r="A862" s="1"/>
      <c r="B862" s="1"/>
      <c r="C862" s="187"/>
      <c r="K862" s="1"/>
      <c r="L862" s="41"/>
      <c r="M862" s="42"/>
      <c r="N862" s="43"/>
      <c r="O862" s="3"/>
    </row>
    <row r="863" spans="1:15" ht="14.25" customHeight="1" x14ac:dyDescent="0.3">
      <c r="A863" s="1"/>
      <c r="B863" s="1"/>
      <c r="C863" s="187"/>
      <c r="K863" s="1"/>
      <c r="L863" s="41"/>
      <c r="M863" s="42"/>
      <c r="N863" s="43"/>
      <c r="O863" s="3"/>
    </row>
    <row r="864" spans="1:15" ht="14.25" customHeight="1" x14ac:dyDescent="0.3">
      <c r="A864" s="1"/>
      <c r="B864" s="1"/>
      <c r="C864" s="187"/>
      <c r="K864" s="1"/>
      <c r="L864" s="41"/>
      <c r="M864" s="42"/>
      <c r="N864" s="43"/>
      <c r="O864" s="3"/>
    </row>
    <row r="865" spans="1:15" ht="14.25" customHeight="1" x14ac:dyDescent="0.3">
      <c r="A865" s="1"/>
      <c r="B865" s="1"/>
      <c r="C865" s="187"/>
      <c r="K865" s="1"/>
      <c r="L865" s="41"/>
      <c r="M865" s="42"/>
      <c r="N865" s="43"/>
      <c r="O865" s="3"/>
    </row>
    <row r="866" spans="1:15" ht="14.25" customHeight="1" x14ac:dyDescent="0.3">
      <c r="A866" s="1"/>
      <c r="B866" s="1"/>
      <c r="C866" s="187"/>
      <c r="K866" s="1"/>
      <c r="L866" s="41"/>
      <c r="M866" s="42"/>
      <c r="N866" s="43"/>
      <c r="O866" s="3"/>
    </row>
    <row r="867" spans="1:15" ht="14.25" customHeight="1" x14ac:dyDescent="0.3">
      <c r="A867" s="1"/>
      <c r="B867" s="1"/>
      <c r="C867" s="187"/>
      <c r="K867" s="1"/>
      <c r="L867" s="41"/>
      <c r="M867" s="42"/>
      <c r="N867" s="43"/>
      <c r="O867" s="3"/>
    </row>
    <row r="868" spans="1:15" ht="14.25" customHeight="1" x14ac:dyDescent="0.3">
      <c r="A868" s="1"/>
      <c r="B868" s="1"/>
      <c r="C868" s="187"/>
      <c r="K868" s="1"/>
      <c r="L868" s="41"/>
      <c r="M868" s="42"/>
      <c r="N868" s="43"/>
      <c r="O868" s="3"/>
    </row>
    <row r="869" spans="1:15" ht="14.25" customHeight="1" x14ac:dyDescent="0.3">
      <c r="A869" s="1"/>
      <c r="B869" s="1"/>
      <c r="C869" s="187"/>
      <c r="K869" s="1"/>
      <c r="L869" s="41"/>
      <c r="M869" s="42"/>
      <c r="N869" s="43"/>
      <c r="O869" s="3"/>
    </row>
    <row r="870" spans="1:15" ht="14.25" customHeight="1" x14ac:dyDescent="0.3">
      <c r="A870" s="1"/>
      <c r="B870" s="1"/>
      <c r="C870" s="187"/>
      <c r="K870" s="1"/>
      <c r="L870" s="41"/>
      <c r="M870" s="42"/>
      <c r="N870" s="43"/>
      <c r="O870" s="3"/>
    </row>
    <row r="871" spans="1:15" ht="14.25" customHeight="1" x14ac:dyDescent="0.3">
      <c r="A871" s="1"/>
      <c r="B871" s="1"/>
      <c r="C871" s="187"/>
      <c r="K871" s="1"/>
      <c r="L871" s="41"/>
      <c r="M871" s="42"/>
      <c r="N871" s="43"/>
      <c r="O871" s="3"/>
    </row>
    <row r="872" spans="1:15" ht="14.25" customHeight="1" x14ac:dyDescent="0.3">
      <c r="A872" s="1"/>
      <c r="B872" s="1"/>
      <c r="C872" s="187"/>
      <c r="K872" s="1"/>
      <c r="L872" s="41"/>
      <c r="M872" s="42"/>
      <c r="N872" s="43"/>
      <c r="O872" s="3"/>
    </row>
    <row r="873" spans="1:15" ht="14.25" customHeight="1" x14ac:dyDescent="0.3">
      <c r="A873" s="1"/>
      <c r="B873" s="1"/>
      <c r="C873" s="187"/>
      <c r="K873" s="1"/>
      <c r="L873" s="41"/>
      <c r="M873" s="42"/>
      <c r="N873" s="43"/>
      <c r="O873" s="3"/>
    </row>
    <row r="874" spans="1:15" ht="14.25" customHeight="1" x14ac:dyDescent="0.3">
      <c r="A874" s="1"/>
      <c r="B874" s="1"/>
      <c r="C874" s="187"/>
      <c r="K874" s="1"/>
      <c r="L874" s="41"/>
      <c r="M874" s="42"/>
      <c r="N874" s="43"/>
      <c r="O874" s="3"/>
    </row>
    <row r="875" spans="1:15" ht="14.25" customHeight="1" x14ac:dyDescent="0.3">
      <c r="A875" s="1"/>
      <c r="B875" s="1"/>
      <c r="C875" s="187"/>
      <c r="K875" s="1"/>
      <c r="L875" s="41"/>
      <c r="M875" s="42"/>
      <c r="N875" s="43"/>
      <c r="O875" s="3"/>
    </row>
    <row r="876" spans="1:15" ht="14.25" customHeight="1" x14ac:dyDescent="0.3">
      <c r="A876" s="1"/>
      <c r="B876" s="1"/>
      <c r="C876" s="187"/>
      <c r="K876" s="1"/>
      <c r="L876" s="41"/>
      <c r="M876" s="42"/>
      <c r="N876" s="43"/>
      <c r="O876" s="3"/>
    </row>
    <row r="877" spans="1:15" ht="14.25" customHeight="1" x14ac:dyDescent="0.3">
      <c r="A877" s="1"/>
      <c r="B877" s="1"/>
      <c r="C877" s="187"/>
      <c r="K877" s="1"/>
      <c r="L877" s="41"/>
      <c r="M877" s="42"/>
      <c r="N877" s="43"/>
      <c r="O877" s="3"/>
    </row>
    <row r="878" spans="1:15" ht="14.25" customHeight="1" x14ac:dyDescent="0.3">
      <c r="A878" s="1"/>
      <c r="B878" s="1"/>
      <c r="C878" s="187"/>
      <c r="K878" s="1"/>
      <c r="L878" s="41"/>
      <c r="M878" s="42"/>
      <c r="N878" s="43"/>
      <c r="O878" s="3"/>
    </row>
    <row r="879" spans="1:15" ht="14.25" customHeight="1" x14ac:dyDescent="0.3">
      <c r="A879" s="1"/>
      <c r="B879" s="1"/>
      <c r="C879" s="187"/>
      <c r="K879" s="1"/>
      <c r="L879" s="41"/>
      <c r="M879" s="42"/>
      <c r="N879" s="43"/>
      <c r="O879" s="3"/>
    </row>
    <row r="880" spans="1:15" ht="14.25" customHeight="1" x14ac:dyDescent="0.3">
      <c r="A880" s="1"/>
      <c r="B880" s="1"/>
      <c r="C880" s="187"/>
      <c r="K880" s="1"/>
      <c r="L880" s="41"/>
      <c r="M880" s="42"/>
      <c r="N880" s="43"/>
      <c r="O880" s="3"/>
    </row>
    <row r="881" spans="1:15" ht="14.25" customHeight="1" x14ac:dyDescent="0.3">
      <c r="A881" s="1"/>
      <c r="B881" s="1"/>
      <c r="C881" s="187"/>
      <c r="K881" s="1"/>
      <c r="L881" s="41"/>
      <c r="M881" s="42"/>
      <c r="N881" s="43"/>
      <c r="O881" s="3"/>
    </row>
    <row r="882" spans="1:15" ht="14.25" customHeight="1" x14ac:dyDescent="0.3">
      <c r="A882" s="1"/>
      <c r="B882" s="1"/>
      <c r="C882" s="187"/>
      <c r="K882" s="1"/>
      <c r="L882" s="41"/>
      <c r="M882" s="42"/>
      <c r="N882" s="43"/>
      <c r="O882" s="3"/>
    </row>
    <row r="883" spans="1:15" ht="14.25" customHeight="1" x14ac:dyDescent="0.3">
      <c r="A883" s="1"/>
      <c r="B883" s="1"/>
      <c r="C883" s="187"/>
      <c r="K883" s="1"/>
      <c r="L883" s="41"/>
      <c r="M883" s="42"/>
      <c r="N883" s="43"/>
      <c r="O883" s="3"/>
    </row>
    <row r="884" spans="1:15" ht="14.25" customHeight="1" x14ac:dyDescent="0.3">
      <c r="A884" s="1"/>
      <c r="B884" s="1"/>
      <c r="C884" s="187"/>
      <c r="K884" s="1"/>
      <c r="L884" s="41"/>
      <c r="M884" s="42"/>
      <c r="N884" s="43"/>
      <c r="O884" s="3"/>
    </row>
    <row r="885" spans="1:15" ht="14.25" customHeight="1" x14ac:dyDescent="0.3">
      <c r="A885" s="1"/>
      <c r="B885" s="1"/>
      <c r="C885" s="187"/>
      <c r="K885" s="1"/>
      <c r="L885" s="41"/>
      <c r="M885" s="42"/>
      <c r="N885" s="43"/>
      <c r="O885" s="3"/>
    </row>
    <row r="886" spans="1:15" ht="14.25" customHeight="1" x14ac:dyDescent="0.3">
      <c r="A886" s="1"/>
      <c r="B886" s="1"/>
      <c r="C886" s="187"/>
      <c r="K886" s="1"/>
      <c r="L886" s="41"/>
      <c r="M886" s="42"/>
      <c r="N886" s="43"/>
      <c r="O886" s="3"/>
    </row>
    <row r="887" spans="1:15" ht="14.25" customHeight="1" x14ac:dyDescent="0.3">
      <c r="A887" s="1"/>
      <c r="B887" s="1"/>
      <c r="C887" s="187"/>
      <c r="K887" s="1"/>
      <c r="L887" s="41"/>
      <c r="M887" s="42"/>
      <c r="N887" s="43"/>
      <c r="O887" s="3"/>
    </row>
    <row r="888" spans="1:15" ht="14.25" customHeight="1" x14ac:dyDescent="0.3">
      <c r="A888" s="1"/>
      <c r="B888" s="1"/>
      <c r="C888" s="187"/>
      <c r="K888" s="1"/>
      <c r="L888" s="41"/>
      <c r="M888" s="42"/>
      <c r="N888" s="43"/>
      <c r="O888" s="3"/>
    </row>
    <row r="889" spans="1:15" ht="14.25" customHeight="1" x14ac:dyDescent="0.3">
      <c r="A889" s="1"/>
      <c r="B889" s="1"/>
      <c r="C889" s="187"/>
      <c r="K889" s="1"/>
      <c r="L889" s="41"/>
      <c r="M889" s="42"/>
      <c r="N889" s="43"/>
      <c r="O889" s="3"/>
    </row>
    <row r="890" spans="1:15" ht="14.25" customHeight="1" x14ac:dyDescent="0.3">
      <c r="A890" s="1"/>
      <c r="B890" s="1"/>
      <c r="C890" s="187"/>
      <c r="K890" s="1"/>
      <c r="L890" s="41"/>
      <c r="M890" s="42"/>
      <c r="N890" s="43"/>
      <c r="O890" s="3"/>
    </row>
    <row r="891" spans="1:15" ht="14.25" customHeight="1" x14ac:dyDescent="0.3">
      <c r="A891" s="1"/>
      <c r="B891" s="1"/>
      <c r="C891" s="187"/>
      <c r="K891" s="1"/>
      <c r="L891" s="41"/>
      <c r="M891" s="42"/>
      <c r="N891" s="43"/>
      <c r="O891" s="3"/>
    </row>
    <row r="892" spans="1:15" ht="14.25" customHeight="1" x14ac:dyDescent="0.3">
      <c r="A892" s="1"/>
      <c r="B892" s="1"/>
      <c r="C892" s="187"/>
      <c r="K892" s="1"/>
      <c r="L892" s="41"/>
      <c r="M892" s="42"/>
      <c r="N892" s="43"/>
      <c r="O892" s="3"/>
    </row>
    <row r="893" spans="1:15" ht="14.25" customHeight="1" x14ac:dyDescent="0.3">
      <c r="A893" s="1"/>
      <c r="B893" s="1"/>
      <c r="C893" s="187"/>
      <c r="K893" s="1"/>
      <c r="L893" s="41"/>
      <c r="M893" s="42"/>
      <c r="N893" s="43"/>
      <c r="O893" s="3"/>
    </row>
    <row r="894" spans="1:15" ht="14.25" customHeight="1" x14ac:dyDescent="0.3">
      <c r="A894" s="1"/>
      <c r="B894" s="1"/>
      <c r="C894" s="187"/>
      <c r="K894" s="1"/>
      <c r="L894" s="41"/>
      <c r="M894" s="42"/>
      <c r="N894" s="43"/>
      <c r="O894" s="3"/>
    </row>
    <row r="895" spans="1:15" ht="14.25" customHeight="1" x14ac:dyDescent="0.3">
      <c r="A895" s="1"/>
      <c r="B895" s="1"/>
      <c r="C895" s="187"/>
      <c r="K895" s="1"/>
      <c r="L895" s="41"/>
      <c r="M895" s="42"/>
      <c r="N895" s="43"/>
      <c r="O895" s="3"/>
    </row>
    <row r="896" spans="1:15" ht="14.25" customHeight="1" x14ac:dyDescent="0.3">
      <c r="A896" s="1"/>
      <c r="B896" s="1"/>
      <c r="C896" s="187"/>
      <c r="K896" s="1"/>
      <c r="L896" s="41"/>
      <c r="M896" s="42"/>
      <c r="N896" s="43"/>
      <c r="O896" s="3"/>
    </row>
    <row r="897" spans="1:15" ht="14.25" customHeight="1" x14ac:dyDescent="0.3">
      <c r="A897" s="1"/>
      <c r="B897" s="1"/>
      <c r="C897" s="187"/>
      <c r="K897" s="1"/>
      <c r="L897" s="41"/>
      <c r="M897" s="42"/>
      <c r="N897" s="43"/>
      <c r="O897" s="3"/>
    </row>
    <row r="898" spans="1:15" ht="14.25" customHeight="1" x14ac:dyDescent="0.3">
      <c r="A898" s="1"/>
      <c r="B898" s="1"/>
      <c r="C898" s="187"/>
      <c r="K898" s="1"/>
      <c r="L898" s="41"/>
      <c r="M898" s="42"/>
      <c r="N898" s="43"/>
      <c r="O898" s="3"/>
    </row>
    <row r="899" spans="1:15" ht="14.25" customHeight="1" x14ac:dyDescent="0.3">
      <c r="A899" s="1"/>
      <c r="B899" s="1"/>
      <c r="C899" s="187"/>
      <c r="K899" s="1"/>
      <c r="L899" s="41"/>
      <c r="M899" s="42"/>
      <c r="N899" s="43"/>
      <c r="O899" s="3"/>
    </row>
    <row r="900" spans="1:15" ht="14.25" customHeight="1" x14ac:dyDescent="0.3">
      <c r="A900" s="1"/>
      <c r="B900" s="1"/>
      <c r="C900" s="187"/>
      <c r="K900" s="1"/>
      <c r="L900" s="41"/>
      <c r="M900" s="42"/>
      <c r="N900" s="43"/>
      <c r="O900" s="3"/>
    </row>
    <row r="901" spans="1:15" ht="14.25" customHeight="1" x14ac:dyDescent="0.3">
      <c r="A901" s="1"/>
      <c r="B901" s="1"/>
      <c r="C901" s="187"/>
      <c r="K901" s="1"/>
      <c r="L901" s="41"/>
      <c r="M901" s="42"/>
      <c r="N901" s="43"/>
      <c r="O901" s="3"/>
    </row>
    <row r="902" spans="1:15" ht="14.25" customHeight="1" x14ac:dyDescent="0.3">
      <c r="A902" s="1"/>
      <c r="B902" s="1"/>
      <c r="C902" s="187"/>
      <c r="K902" s="1"/>
      <c r="L902" s="41"/>
      <c r="M902" s="42"/>
      <c r="N902" s="43"/>
      <c r="O902" s="3"/>
    </row>
    <row r="903" spans="1:15" ht="14.25" customHeight="1" x14ac:dyDescent="0.3">
      <c r="A903" s="1"/>
      <c r="B903" s="1"/>
      <c r="C903" s="187"/>
      <c r="K903" s="1"/>
      <c r="L903" s="41"/>
      <c r="M903" s="42"/>
      <c r="N903" s="43"/>
      <c r="O903" s="3"/>
    </row>
    <row r="904" spans="1:15" ht="14.25" customHeight="1" x14ac:dyDescent="0.3">
      <c r="A904" s="1"/>
      <c r="B904" s="1"/>
      <c r="C904" s="187"/>
      <c r="K904" s="1"/>
      <c r="L904" s="41"/>
      <c r="M904" s="42"/>
      <c r="N904" s="43"/>
      <c r="O904" s="3"/>
    </row>
    <row r="905" spans="1:15" ht="14.25" customHeight="1" x14ac:dyDescent="0.3">
      <c r="A905" s="1"/>
      <c r="B905" s="1"/>
      <c r="C905" s="187"/>
      <c r="K905" s="1"/>
      <c r="L905" s="41"/>
      <c r="M905" s="42"/>
      <c r="N905" s="43"/>
      <c r="O905" s="3"/>
    </row>
    <row r="906" spans="1:15" ht="14.25" customHeight="1" x14ac:dyDescent="0.3">
      <c r="A906" s="1"/>
      <c r="B906" s="1"/>
      <c r="C906" s="187"/>
      <c r="K906" s="1"/>
      <c r="L906" s="41"/>
      <c r="M906" s="42"/>
      <c r="N906" s="43"/>
      <c r="O906" s="3"/>
    </row>
    <row r="907" spans="1:15" ht="14.25" customHeight="1" x14ac:dyDescent="0.3">
      <c r="A907" s="1"/>
      <c r="B907" s="1"/>
      <c r="C907" s="187"/>
      <c r="K907" s="1"/>
      <c r="L907" s="41"/>
      <c r="M907" s="42"/>
      <c r="N907" s="43"/>
      <c r="O907" s="3"/>
    </row>
    <row r="908" spans="1:15" ht="14.25" customHeight="1" x14ac:dyDescent="0.3">
      <c r="A908" s="1"/>
      <c r="B908" s="1"/>
      <c r="C908" s="187"/>
      <c r="K908" s="1"/>
      <c r="L908" s="41"/>
      <c r="M908" s="42"/>
      <c r="N908" s="43"/>
      <c r="O908" s="3"/>
    </row>
    <row r="909" spans="1:15" ht="14.25" customHeight="1" x14ac:dyDescent="0.3">
      <c r="A909" s="1"/>
      <c r="B909" s="1"/>
      <c r="C909" s="187"/>
      <c r="K909" s="1"/>
      <c r="L909" s="41"/>
      <c r="M909" s="42"/>
      <c r="N909" s="43"/>
      <c r="O909" s="3"/>
    </row>
    <row r="910" spans="1:15" ht="14.25" customHeight="1" x14ac:dyDescent="0.3">
      <c r="A910" s="1"/>
      <c r="B910" s="1"/>
      <c r="C910" s="187"/>
      <c r="K910" s="1"/>
      <c r="L910" s="41"/>
      <c r="M910" s="42"/>
      <c r="N910" s="43"/>
      <c r="O910" s="3"/>
    </row>
    <row r="911" spans="1:15" ht="14.25" customHeight="1" x14ac:dyDescent="0.3">
      <c r="A911" s="1"/>
      <c r="B911" s="1"/>
      <c r="C911" s="187"/>
      <c r="K911" s="1"/>
      <c r="L911" s="41"/>
      <c r="M911" s="42"/>
      <c r="N911" s="43"/>
      <c r="O911" s="3"/>
    </row>
    <row r="912" spans="1:15" ht="14.25" customHeight="1" x14ac:dyDescent="0.3">
      <c r="A912" s="1"/>
      <c r="B912" s="1"/>
      <c r="C912" s="187"/>
      <c r="K912" s="1"/>
      <c r="L912" s="41"/>
      <c r="M912" s="42"/>
      <c r="N912" s="43"/>
      <c r="O912" s="3"/>
    </row>
    <row r="913" spans="1:15" ht="14.25" customHeight="1" x14ac:dyDescent="0.3">
      <c r="A913" s="1"/>
      <c r="B913" s="1"/>
      <c r="C913" s="187"/>
      <c r="K913" s="1"/>
      <c r="L913" s="41"/>
      <c r="M913" s="42"/>
      <c r="N913" s="43"/>
      <c r="O913" s="3"/>
    </row>
    <row r="914" spans="1:15" ht="14.25" customHeight="1" x14ac:dyDescent="0.3">
      <c r="A914" s="1"/>
      <c r="B914" s="1"/>
      <c r="C914" s="187"/>
      <c r="K914" s="1"/>
      <c r="L914" s="41"/>
      <c r="M914" s="42"/>
      <c r="N914" s="43"/>
      <c r="O914" s="3"/>
    </row>
    <row r="915" spans="1:15" ht="14.25" customHeight="1" x14ac:dyDescent="0.3">
      <c r="A915" s="1"/>
      <c r="B915" s="1"/>
      <c r="C915" s="187"/>
      <c r="K915" s="1"/>
      <c r="L915" s="41"/>
      <c r="M915" s="42"/>
      <c r="N915" s="43"/>
      <c r="O915" s="3"/>
    </row>
    <row r="916" spans="1:15" ht="14.25" customHeight="1" x14ac:dyDescent="0.3">
      <c r="A916" s="1"/>
      <c r="B916" s="1"/>
      <c r="C916" s="187"/>
      <c r="K916" s="1"/>
      <c r="L916" s="41"/>
      <c r="M916" s="42"/>
      <c r="N916" s="43"/>
      <c r="O916" s="3"/>
    </row>
    <row r="917" spans="1:15" ht="14.25" customHeight="1" x14ac:dyDescent="0.3">
      <c r="A917" s="1"/>
      <c r="B917" s="1"/>
      <c r="C917" s="187"/>
      <c r="K917" s="1"/>
      <c r="L917" s="41"/>
      <c r="M917" s="42"/>
      <c r="N917" s="43"/>
      <c r="O917" s="3"/>
    </row>
    <row r="918" spans="1:15" ht="14.25" customHeight="1" x14ac:dyDescent="0.3">
      <c r="A918" s="1"/>
      <c r="B918" s="1"/>
      <c r="C918" s="187"/>
      <c r="K918" s="1"/>
      <c r="L918" s="41"/>
      <c r="M918" s="42"/>
      <c r="N918" s="43"/>
      <c r="O918" s="3"/>
    </row>
    <row r="919" spans="1:15" ht="14.25" customHeight="1" x14ac:dyDescent="0.3">
      <c r="A919" s="1"/>
      <c r="B919" s="1"/>
      <c r="C919" s="187"/>
      <c r="K919" s="1"/>
      <c r="L919" s="41"/>
      <c r="M919" s="42"/>
      <c r="N919" s="43"/>
      <c r="O919" s="3"/>
    </row>
    <row r="920" spans="1:15" ht="14.25" customHeight="1" x14ac:dyDescent="0.3">
      <c r="A920" s="1"/>
      <c r="B920" s="1"/>
      <c r="C920" s="187"/>
      <c r="K920" s="1"/>
      <c r="L920" s="41"/>
      <c r="M920" s="42"/>
      <c r="N920" s="43"/>
      <c r="O920" s="3"/>
    </row>
    <row r="921" spans="1:15" ht="14.25" customHeight="1" x14ac:dyDescent="0.3">
      <c r="A921" s="1"/>
      <c r="B921" s="1"/>
      <c r="C921" s="187"/>
      <c r="K921" s="1"/>
      <c r="L921" s="41"/>
      <c r="M921" s="42"/>
      <c r="N921" s="43"/>
      <c r="O921" s="3"/>
    </row>
    <row r="922" spans="1:15" ht="14.25" customHeight="1" x14ac:dyDescent="0.3">
      <c r="A922" s="1"/>
      <c r="B922" s="1"/>
      <c r="C922" s="187"/>
      <c r="K922" s="1"/>
      <c r="L922" s="41"/>
      <c r="M922" s="42"/>
      <c r="N922" s="43"/>
      <c r="O922" s="3"/>
    </row>
    <row r="923" spans="1:15" ht="14.25" customHeight="1" x14ac:dyDescent="0.3">
      <c r="A923" s="1"/>
      <c r="B923" s="1"/>
      <c r="C923" s="187"/>
      <c r="K923" s="1"/>
      <c r="L923" s="41"/>
      <c r="M923" s="42"/>
      <c r="N923" s="43"/>
      <c r="O923" s="3"/>
    </row>
    <row r="924" spans="1:15" ht="14.25" customHeight="1" x14ac:dyDescent="0.3">
      <c r="A924" s="1"/>
      <c r="B924" s="1"/>
      <c r="C924" s="187"/>
      <c r="K924" s="1"/>
      <c r="L924" s="41"/>
      <c r="M924" s="42"/>
      <c r="N924" s="43"/>
      <c r="O924" s="3"/>
    </row>
    <row r="925" spans="1:15" ht="14.25" customHeight="1" x14ac:dyDescent="0.3">
      <c r="A925" s="1"/>
      <c r="B925" s="1"/>
      <c r="C925" s="187"/>
      <c r="K925" s="1"/>
      <c r="L925" s="41"/>
      <c r="M925" s="42"/>
      <c r="N925" s="43"/>
      <c r="O925" s="3"/>
    </row>
    <row r="926" spans="1:15" ht="14.25" customHeight="1" x14ac:dyDescent="0.3">
      <c r="A926" s="1"/>
      <c r="B926" s="1"/>
      <c r="C926" s="187"/>
      <c r="K926" s="1"/>
      <c r="L926" s="41"/>
      <c r="M926" s="42"/>
      <c r="N926" s="43"/>
      <c r="O926" s="3"/>
    </row>
    <row r="927" spans="1:15" ht="14.25" customHeight="1" x14ac:dyDescent="0.3">
      <c r="A927" s="1"/>
      <c r="B927" s="1"/>
      <c r="C927" s="187"/>
      <c r="K927" s="1"/>
      <c r="L927" s="41"/>
      <c r="M927" s="42"/>
      <c r="N927" s="43"/>
      <c r="O927" s="3"/>
    </row>
    <row r="928" spans="1:15" ht="14.25" customHeight="1" x14ac:dyDescent="0.3">
      <c r="A928" s="1"/>
      <c r="B928" s="1"/>
      <c r="C928" s="187"/>
      <c r="K928" s="1"/>
      <c r="L928" s="41"/>
      <c r="M928" s="42"/>
      <c r="N928" s="43"/>
      <c r="O928" s="3"/>
    </row>
    <row r="929" spans="1:15" ht="14.25" customHeight="1" x14ac:dyDescent="0.3">
      <c r="A929" s="1"/>
      <c r="B929" s="1"/>
      <c r="C929" s="187"/>
      <c r="K929" s="1"/>
      <c r="L929" s="41"/>
      <c r="M929" s="42"/>
      <c r="N929" s="43"/>
      <c r="O929" s="3"/>
    </row>
    <row r="930" spans="1:15" ht="14.25" customHeight="1" x14ac:dyDescent="0.3">
      <c r="A930" s="1"/>
      <c r="B930" s="1"/>
      <c r="C930" s="187"/>
      <c r="K930" s="1"/>
      <c r="L930" s="41"/>
      <c r="M930" s="42"/>
      <c r="N930" s="43"/>
      <c r="O930" s="3"/>
    </row>
    <row r="931" spans="1:15" ht="14.25" customHeight="1" x14ac:dyDescent="0.3">
      <c r="A931" s="1"/>
      <c r="B931" s="1"/>
      <c r="C931" s="187"/>
      <c r="K931" s="1"/>
      <c r="L931" s="41"/>
      <c r="M931" s="42"/>
      <c r="N931" s="43"/>
      <c r="O931" s="3"/>
    </row>
    <row r="932" spans="1:15" ht="14.25" customHeight="1" x14ac:dyDescent="0.3">
      <c r="A932" s="1"/>
      <c r="B932" s="1"/>
      <c r="C932" s="187"/>
      <c r="K932" s="1"/>
      <c r="L932" s="41"/>
      <c r="M932" s="42"/>
      <c r="N932" s="43"/>
      <c r="O932" s="3"/>
    </row>
    <row r="933" spans="1:15" ht="14.25" customHeight="1" x14ac:dyDescent="0.3">
      <c r="A933" s="1"/>
      <c r="B933" s="1"/>
      <c r="C933" s="187"/>
      <c r="K933" s="1"/>
      <c r="L933" s="41"/>
      <c r="M933" s="42"/>
      <c r="N933" s="43"/>
      <c r="O933" s="3"/>
    </row>
    <row r="934" spans="1:15" ht="14.25" customHeight="1" x14ac:dyDescent="0.3">
      <c r="A934" s="1"/>
      <c r="B934" s="1"/>
      <c r="C934" s="187"/>
      <c r="K934" s="1"/>
      <c r="L934" s="41"/>
      <c r="M934" s="42"/>
      <c r="N934" s="43"/>
      <c r="O934" s="3"/>
    </row>
    <row r="935" spans="1:15" ht="14.25" customHeight="1" x14ac:dyDescent="0.3">
      <c r="A935" s="1"/>
      <c r="B935" s="1"/>
      <c r="C935" s="187"/>
      <c r="K935" s="1"/>
      <c r="L935" s="41"/>
      <c r="M935" s="42"/>
      <c r="N935" s="43"/>
      <c r="O935" s="3"/>
    </row>
    <row r="936" spans="1:15" ht="14.25" customHeight="1" x14ac:dyDescent="0.3">
      <c r="A936" s="1"/>
      <c r="B936" s="1"/>
      <c r="C936" s="187"/>
      <c r="K936" s="1"/>
      <c r="L936" s="41"/>
      <c r="M936" s="42"/>
      <c r="N936" s="43"/>
      <c r="O936" s="3"/>
    </row>
    <row r="937" spans="1:15" ht="14.25" customHeight="1" x14ac:dyDescent="0.3">
      <c r="A937" s="1"/>
      <c r="B937" s="1"/>
      <c r="C937" s="187"/>
      <c r="K937" s="1"/>
      <c r="L937" s="41"/>
      <c r="M937" s="42"/>
      <c r="N937" s="43"/>
      <c r="O937" s="3"/>
    </row>
    <row r="938" spans="1:15" ht="14.25" customHeight="1" x14ac:dyDescent="0.3">
      <c r="A938" s="1"/>
      <c r="B938" s="1"/>
      <c r="C938" s="187"/>
      <c r="K938" s="1"/>
      <c r="L938" s="41"/>
      <c r="M938" s="42"/>
      <c r="N938" s="43"/>
      <c r="O938" s="3"/>
    </row>
    <row r="939" spans="1:15" ht="14.25" customHeight="1" x14ac:dyDescent="0.3">
      <c r="A939" s="1"/>
      <c r="B939" s="1"/>
      <c r="C939" s="187"/>
      <c r="K939" s="1"/>
      <c r="L939" s="41"/>
      <c r="M939" s="42"/>
      <c r="N939" s="43"/>
      <c r="O939" s="3"/>
    </row>
    <row r="940" spans="1:15" ht="14.25" customHeight="1" x14ac:dyDescent="0.3">
      <c r="A940" s="1"/>
      <c r="B940" s="1"/>
      <c r="C940" s="187"/>
      <c r="K940" s="1"/>
      <c r="L940" s="41"/>
      <c r="M940" s="42"/>
      <c r="N940" s="43"/>
      <c r="O940" s="3"/>
    </row>
    <row r="941" spans="1:15" ht="14.25" customHeight="1" x14ac:dyDescent="0.3">
      <c r="A941" s="1"/>
      <c r="B941" s="1"/>
      <c r="C941" s="187"/>
      <c r="K941" s="1"/>
      <c r="L941" s="41"/>
      <c r="M941" s="42"/>
      <c r="N941" s="43"/>
      <c r="O941" s="3"/>
    </row>
    <row r="942" spans="1:15" ht="14.25" customHeight="1" x14ac:dyDescent="0.3">
      <c r="A942" s="1"/>
      <c r="B942" s="1"/>
      <c r="C942" s="187"/>
      <c r="K942" s="1"/>
      <c r="L942" s="41"/>
      <c r="M942" s="42"/>
      <c r="N942" s="43"/>
      <c r="O942" s="3"/>
    </row>
    <row r="943" spans="1:15" ht="14.25" customHeight="1" x14ac:dyDescent="0.3">
      <c r="A943" s="1"/>
      <c r="B943" s="1"/>
      <c r="C943" s="187"/>
      <c r="K943" s="1"/>
      <c r="L943" s="41"/>
      <c r="M943" s="42"/>
      <c r="N943" s="43"/>
      <c r="O943" s="3"/>
    </row>
    <row r="944" spans="1:15" ht="14.25" customHeight="1" x14ac:dyDescent="0.3">
      <c r="A944" s="1"/>
      <c r="B944" s="1"/>
      <c r="C944" s="187"/>
      <c r="K944" s="1"/>
      <c r="L944" s="41"/>
      <c r="M944" s="42"/>
      <c r="N944" s="43"/>
      <c r="O944" s="3"/>
    </row>
    <row r="945" spans="1:15" ht="14.25" customHeight="1" x14ac:dyDescent="0.3">
      <c r="A945" s="1"/>
      <c r="B945" s="1"/>
      <c r="C945" s="187"/>
      <c r="K945" s="1"/>
      <c r="L945" s="41"/>
      <c r="M945" s="42"/>
      <c r="N945" s="43"/>
      <c r="O945" s="3"/>
    </row>
    <row r="946" spans="1:15" ht="14.25" customHeight="1" x14ac:dyDescent="0.3">
      <c r="A946" s="1"/>
      <c r="B946" s="1"/>
      <c r="C946" s="187"/>
      <c r="K946" s="1"/>
      <c r="L946" s="41"/>
      <c r="M946" s="42"/>
      <c r="N946" s="43"/>
      <c r="O946" s="3"/>
    </row>
    <row r="947" spans="1:15" ht="14.25" customHeight="1" x14ac:dyDescent="0.3">
      <c r="A947" s="1"/>
      <c r="B947" s="1"/>
      <c r="C947" s="187"/>
      <c r="K947" s="1"/>
      <c r="L947" s="41"/>
      <c r="M947" s="42"/>
      <c r="N947" s="43"/>
      <c r="O947" s="3"/>
    </row>
    <row r="948" spans="1:15" ht="14.25" customHeight="1" x14ac:dyDescent="0.3">
      <c r="A948" s="1"/>
      <c r="B948" s="1"/>
      <c r="C948" s="187"/>
      <c r="K948" s="1"/>
      <c r="L948" s="41"/>
      <c r="M948" s="42"/>
      <c r="N948" s="43"/>
      <c r="O948" s="3"/>
    </row>
    <row r="949" spans="1:15" ht="14.25" customHeight="1" x14ac:dyDescent="0.3">
      <c r="A949" s="1"/>
      <c r="B949" s="1"/>
      <c r="C949" s="187"/>
      <c r="K949" s="1"/>
      <c r="L949" s="41"/>
      <c r="M949" s="42"/>
      <c r="N949" s="43"/>
      <c r="O949" s="3"/>
    </row>
    <row r="950" spans="1:15" ht="14.25" customHeight="1" x14ac:dyDescent="0.3">
      <c r="A950" s="1"/>
      <c r="B950" s="1"/>
      <c r="C950" s="187"/>
      <c r="K950" s="1"/>
      <c r="L950" s="41"/>
      <c r="M950" s="42"/>
      <c r="N950" s="43"/>
      <c r="O950" s="3"/>
    </row>
    <row r="951" spans="1:15" ht="14.25" customHeight="1" x14ac:dyDescent="0.3">
      <c r="A951" s="1"/>
      <c r="B951" s="1"/>
      <c r="C951" s="187"/>
      <c r="K951" s="1"/>
      <c r="L951" s="41"/>
      <c r="M951" s="42"/>
      <c r="N951" s="43"/>
      <c r="O951" s="3"/>
    </row>
    <row r="952" spans="1:15" ht="14.25" customHeight="1" x14ac:dyDescent="0.3">
      <c r="A952" s="1"/>
      <c r="B952" s="1"/>
      <c r="C952" s="187"/>
      <c r="K952" s="1"/>
      <c r="L952" s="41"/>
      <c r="M952" s="42"/>
      <c r="N952" s="43"/>
      <c r="O952" s="3"/>
    </row>
    <row r="953" spans="1:15" ht="14.25" customHeight="1" x14ac:dyDescent="0.3">
      <c r="A953" s="1"/>
      <c r="B953" s="1"/>
      <c r="C953" s="187"/>
      <c r="K953" s="1"/>
      <c r="L953" s="41"/>
      <c r="M953" s="42"/>
      <c r="N953" s="43"/>
      <c r="O953" s="3"/>
    </row>
    <row r="954" spans="1:15" ht="14.25" customHeight="1" x14ac:dyDescent="0.3">
      <c r="A954" s="1"/>
      <c r="B954" s="1"/>
      <c r="C954" s="187"/>
      <c r="K954" s="1"/>
      <c r="L954" s="41"/>
      <c r="M954" s="42"/>
      <c r="N954" s="43"/>
      <c r="O954" s="3"/>
    </row>
    <row r="955" spans="1:15" ht="14.25" customHeight="1" x14ac:dyDescent="0.3">
      <c r="A955" s="1"/>
      <c r="B955" s="1"/>
      <c r="C955" s="187"/>
      <c r="K955" s="1"/>
      <c r="L955" s="41"/>
      <c r="M955" s="42"/>
      <c r="N955" s="43"/>
      <c r="O955" s="3"/>
    </row>
    <row r="956" spans="1:15" ht="14.25" customHeight="1" x14ac:dyDescent="0.3">
      <c r="A956" s="1"/>
      <c r="B956" s="1"/>
      <c r="C956" s="187"/>
      <c r="K956" s="1"/>
      <c r="L956" s="41"/>
      <c r="M956" s="42"/>
      <c r="N956" s="43"/>
      <c r="O956" s="3"/>
    </row>
    <row r="957" spans="1:15" ht="14.25" customHeight="1" x14ac:dyDescent="0.3">
      <c r="A957" s="1"/>
      <c r="B957" s="1"/>
      <c r="C957" s="187"/>
      <c r="K957" s="1"/>
      <c r="L957" s="41"/>
      <c r="M957" s="42"/>
      <c r="N957" s="43"/>
      <c r="O957" s="3"/>
    </row>
    <row r="958" spans="1:15" ht="14.25" customHeight="1" x14ac:dyDescent="0.3">
      <c r="A958" s="1"/>
      <c r="B958" s="1"/>
      <c r="C958" s="187"/>
      <c r="K958" s="1"/>
      <c r="L958" s="41"/>
      <c r="M958" s="42"/>
      <c r="N958" s="43"/>
      <c r="O958" s="3"/>
    </row>
    <row r="959" spans="1:15" ht="14.25" customHeight="1" x14ac:dyDescent="0.3">
      <c r="A959" s="1"/>
      <c r="B959" s="1"/>
      <c r="C959" s="187"/>
      <c r="K959" s="1"/>
      <c r="L959" s="41"/>
      <c r="M959" s="42"/>
      <c r="N959" s="43"/>
      <c r="O959" s="3"/>
    </row>
    <row r="960" spans="1:15" ht="14.25" customHeight="1" x14ac:dyDescent="0.3">
      <c r="A960" s="1"/>
      <c r="B960" s="1"/>
      <c r="C960" s="187"/>
      <c r="K960" s="1"/>
      <c r="L960" s="41"/>
      <c r="M960" s="42"/>
      <c r="N960" s="43"/>
      <c r="O960" s="3"/>
    </row>
    <row r="961" spans="1:15" ht="14.25" customHeight="1" x14ac:dyDescent="0.3">
      <c r="A961" s="1"/>
      <c r="B961" s="1"/>
      <c r="C961" s="187"/>
      <c r="K961" s="1"/>
      <c r="L961" s="41"/>
      <c r="M961" s="42"/>
      <c r="N961" s="43"/>
      <c r="O961" s="3"/>
    </row>
    <row r="962" spans="1:15" ht="14.25" customHeight="1" x14ac:dyDescent="0.3">
      <c r="A962" s="1"/>
      <c r="B962" s="1"/>
      <c r="C962" s="187"/>
      <c r="K962" s="1"/>
      <c r="L962" s="41"/>
      <c r="M962" s="42"/>
      <c r="N962" s="43"/>
      <c r="O962" s="3"/>
    </row>
    <row r="963" spans="1:15" ht="14.25" customHeight="1" x14ac:dyDescent="0.3">
      <c r="A963" s="1"/>
      <c r="B963" s="1"/>
      <c r="C963" s="187"/>
      <c r="K963" s="1"/>
      <c r="L963" s="41"/>
      <c r="M963" s="42"/>
      <c r="N963" s="43"/>
      <c r="O963" s="3"/>
    </row>
    <row r="964" spans="1:15" ht="14.25" customHeight="1" x14ac:dyDescent="0.3">
      <c r="A964" s="1"/>
      <c r="B964" s="1"/>
      <c r="C964" s="187"/>
      <c r="K964" s="1"/>
      <c r="L964" s="41"/>
      <c r="M964" s="42"/>
      <c r="N964" s="43"/>
      <c r="O964" s="3"/>
    </row>
    <row r="965" spans="1:15" ht="14.25" customHeight="1" x14ac:dyDescent="0.3">
      <c r="A965" s="1"/>
      <c r="B965" s="1"/>
      <c r="C965" s="187"/>
      <c r="K965" s="1"/>
      <c r="L965" s="41"/>
      <c r="M965" s="42"/>
      <c r="N965" s="43"/>
      <c r="O965" s="3"/>
    </row>
    <row r="966" spans="1:15" ht="14.25" customHeight="1" x14ac:dyDescent="0.3">
      <c r="A966" s="1"/>
      <c r="B966" s="1"/>
      <c r="C966" s="187"/>
      <c r="K966" s="1"/>
      <c r="L966" s="41"/>
      <c r="M966" s="42"/>
      <c r="N966" s="43"/>
      <c r="O966" s="3"/>
    </row>
    <row r="967" spans="1:15" ht="14.25" customHeight="1" x14ac:dyDescent="0.3">
      <c r="A967" s="1"/>
      <c r="B967" s="1"/>
      <c r="C967" s="187"/>
      <c r="K967" s="1"/>
      <c r="L967" s="41"/>
      <c r="M967" s="42"/>
      <c r="N967" s="43"/>
      <c r="O967" s="3"/>
    </row>
    <row r="968" spans="1:15" ht="14.25" customHeight="1" x14ac:dyDescent="0.3">
      <c r="A968" s="1"/>
      <c r="B968" s="1"/>
      <c r="C968" s="187"/>
      <c r="K968" s="1"/>
      <c r="L968" s="41"/>
      <c r="M968" s="42"/>
      <c r="N968" s="43"/>
      <c r="O968" s="3"/>
    </row>
    <row r="969" spans="1:15" ht="14.25" customHeight="1" x14ac:dyDescent="0.3">
      <c r="A969" s="1"/>
      <c r="B969" s="1"/>
      <c r="C969" s="187"/>
      <c r="K969" s="1"/>
      <c r="L969" s="41"/>
      <c r="M969" s="42"/>
      <c r="N969" s="43"/>
      <c r="O969" s="3"/>
    </row>
    <row r="970" spans="1:15" ht="14.25" customHeight="1" x14ac:dyDescent="0.3">
      <c r="A970" s="1"/>
      <c r="B970" s="1"/>
      <c r="C970" s="187"/>
      <c r="K970" s="1"/>
      <c r="L970" s="41"/>
      <c r="M970" s="42"/>
      <c r="N970" s="43"/>
      <c r="O970" s="3"/>
    </row>
    <row r="971" spans="1:15" ht="14.25" customHeight="1" x14ac:dyDescent="0.3">
      <c r="A971" s="1"/>
      <c r="B971" s="1"/>
      <c r="C971" s="187"/>
      <c r="K971" s="1"/>
      <c r="L971" s="41"/>
      <c r="M971" s="42"/>
      <c r="N971" s="43"/>
      <c r="O971" s="3"/>
    </row>
    <row r="972" spans="1:15" ht="14.25" customHeight="1" x14ac:dyDescent="0.3">
      <c r="A972" s="1"/>
      <c r="B972" s="1"/>
      <c r="C972" s="187"/>
      <c r="K972" s="1"/>
      <c r="L972" s="41"/>
      <c r="M972" s="42"/>
      <c r="N972" s="43"/>
      <c r="O972" s="3"/>
    </row>
    <row r="973" spans="1:15" ht="14.25" customHeight="1" x14ac:dyDescent="0.3">
      <c r="A973" s="1"/>
      <c r="B973" s="1"/>
      <c r="C973" s="187"/>
      <c r="K973" s="1"/>
      <c r="L973" s="41"/>
      <c r="M973" s="42"/>
      <c r="N973" s="43"/>
      <c r="O973" s="3"/>
    </row>
    <row r="974" spans="1:15" ht="14.25" customHeight="1" x14ac:dyDescent="0.3">
      <c r="A974" s="1"/>
      <c r="B974" s="1"/>
      <c r="C974" s="187"/>
      <c r="K974" s="1"/>
      <c r="L974" s="41"/>
      <c r="M974" s="42"/>
      <c r="N974" s="43"/>
      <c r="O974" s="3"/>
    </row>
    <row r="975" spans="1:15" ht="14.25" customHeight="1" x14ac:dyDescent="0.3">
      <c r="A975" s="1"/>
      <c r="B975" s="1"/>
      <c r="C975" s="187"/>
      <c r="K975" s="1"/>
      <c r="L975" s="41"/>
      <c r="M975" s="42"/>
      <c r="N975" s="43"/>
      <c r="O975" s="3"/>
    </row>
    <row r="976" spans="1:15" ht="14.25" customHeight="1" x14ac:dyDescent="0.3">
      <c r="A976" s="1"/>
      <c r="B976" s="1"/>
      <c r="C976" s="187"/>
      <c r="K976" s="1"/>
      <c r="L976" s="41"/>
      <c r="M976" s="42"/>
      <c r="N976" s="43"/>
      <c r="O976" s="3"/>
    </row>
    <row r="977" spans="1:15" ht="14.25" customHeight="1" x14ac:dyDescent="0.3">
      <c r="A977" s="1"/>
      <c r="B977" s="1"/>
      <c r="C977" s="187"/>
      <c r="K977" s="1"/>
      <c r="L977" s="41"/>
      <c r="M977" s="42"/>
      <c r="N977" s="43"/>
      <c r="O977" s="3"/>
    </row>
    <row r="978" spans="1:15" ht="14.25" customHeight="1" x14ac:dyDescent="0.3">
      <c r="A978" s="1"/>
      <c r="B978" s="1"/>
      <c r="C978" s="187"/>
      <c r="K978" s="1"/>
      <c r="L978" s="41"/>
      <c r="M978" s="42"/>
      <c r="N978" s="43"/>
      <c r="O978" s="3"/>
    </row>
    <row r="979" spans="1:15" ht="14.25" customHeight="1" x14ac:dyDescent="0.3">
      <c r="A979" s="1"/>
      <c r="B979" s="1"/>
      <c r="C979" s="187"/>
      <c r="K979" s="1"/>
      <c r="L979" s="41"/>
      <c r="M979" s="42"/>
      <c r="N979" s="43"/>
      <c r="O979" s="3"/>
    </row>
    <row r="980" spans="1:15" ht="14.25" customHeight="1" x14ac:dyDescent="0.3">
      <c r="A980" s="1"/>
      <c r="B980" s="1"/>
      <c r="C980" s="187"/>
      <c r="K980" s="1"/>
      <c r="L980" s="41"/>
      <c r="M980" s="42"/>
      <c r="N980" s="43"/>
      <c r="O980" s="3"/>
    </row>
    <row r="981" spans="1:15" ht="14.25" customHeight="1" x14ac:dyDescent="0.3">
      <c r="A981" s="1"/>
      <c r="B981" s="1"/>
      <c r="C981" s="187"/>
      <c r="K981" s="1"/>
      <c r="L981" s="41"/>
      <c r="M981" s="42"/>
      <c r="N981" s="43"/>
      <c r="O981" s="3"/>
    </row>
    <row r="982" spans="1:15" ht="14.25" customHeight="1" x14ac:dyDescent="0.3">
      <c r="A982" s="1"/>
      <c r="B982" s="1"/>
      <c r="C982" s="187"/>
      <c r="K982" s="1"/>
      <c r="L982" s="41"/>
      <c r="M982" s="42"/>
      <c r="N982" s="43"/>
      <c r="O982" s="3"/>
    </row>
    <row r="983" spans="1:15" ht="14.25" customHeight="1" x14ac:dyDescent="0.3">
      <c r="A983" s="1"/>
      <c r="B983" s="1"/>
      <c r="C983" s="187"/>
      <c r="K983" s="1"/>
      <c r="L983" s="41"/>
      <c r="M983" s="42"/>
      <c r="N983" s="43"/>
      <c r="O983" s="3"/>
    </row>
    <row r="984" spans="1:15" ht="14.25" customHeight="1" x14ac:dyDescent="0.3">
      <c r="A984" s="1"/>
      <c r="B984" s="1"/>
      <c r="C984" s="187"/>
      <c r="K984" s="1"/>
      <c r="L984" s="41"/>
      <c r="M984" s="42"/>
      <c r="N984" s="43"/>
      <c r="O984" s="3"/>
    </row>
    <row r="985" spans="1:15" ht="14.25" customHeight="1" x14ac:dyDescent="0.3">
      <c r="A985" s="1"/>
      <c r="B985" s="1"/>
      <c r="C985" s="187"/>
      <c r="K985" s="1"/>
      <c r="L985" s="41"/>
      <c r="M985" s="42"/>
      <c r="N985" s="43"/>
      <c r="O985" s="3"/>
    </row>
    <row r="986" spans="1:15" ht="14.25" customHeight="1" x14ac:dyDescent="0.3">
      <c r="A986" s="1"/>
      <c r="B986" s="1"/>
      <c r="C986" s="187"/>
      <c r="K986" s="1"/>
      <c r="L986" s="41"/>
      <c r="M986" s="42"/>
      <c r="N986" s="43"/>
      <c r="O986" s="3"/>
    </row>
    <row r="987" spans="1:15" ht="14.25" customHeight="1" x14ac:dyDescent="0.3">
      <c r="A987" s="1"/>
      <c r="B987" s="1"/>
      <c r="C987" s="187"/>
      <c r="K987" s="1"/>
      <c r="L987" s="41"/>
      <c r="M987" s="42"/>
      <c r="N987" s="43"/>
      <c r="O987" s="3"/>
    </row>
    <row r="988" spans="1:15" ht="14.25" customHeight="1" x14ac:dyDescent="0.3">
      <c r="A988" s="1"/>
      <c r="B988" s="1"/>
      <c r="C988" s="187"/>
      <c r="K988" s="1"/>
      <c r="L988" s="41"/>
      <c r="M988" s="42"/>
      <c r="N988" s="43"/>
      <c r="O988" s="3"/>
    </row>
    <row r="989" spans="1:15" ht="14.25" customHeight="1" x14ac:dyDescent="0.3">
      <c r="A989" s="1"/>
      <c r="B989" s="1"/>
      <c r="C989" s="187"/>
      <c r="K989" s="1"/>
      <c r="L989" s="41"/>
      <c r="M989" s="42"/>
      <c r="N989" s="43"/>
      <c r="O989" s="3"/>
    </row>
    <row r="990" spans="1:15" ht="14.25" customHeight="1" x14ac:dyDescent="0.3">
      <c r="A990" s="1"/>
      <c r="B990" s="1"/>
      <c r="C990" s="187"/>
      <c r="K990" s="1"/>
      <c r="L990" s="41"/>
      <c r="M990" s="42"/>
      <c r="N990" s="43"/>
      <c r="O990" s="3"/>
    </row>
    <row r="991" spans="1:15" ht="14.25" customHeight="1" x14ac:dyDescent="0.3">
      <c r="A991" s="1"/>
      <c r="B991" s="1"/>
      <c r="C991" s="187"/>
      <c r="K991" s="1"/>
      <c r="L991" s="41"/>
      <c r="M991" s="42"/>
      <c r="N991" s="43"/>
      <c r="O991" s="3"/>
    </row>
    <row r="992" spans="1:15" ht="14.25" customHeight="1" x14ac:dyDescent="0.3">
      <c r="A992" s="1"/>
      <c r="B992" s="1"/>
      <c r="C992" s="187"/>
      <c r="K992" s="1"/>
      <c r="L992" s="41"/>
      <c r="M992" s="42"/>
      <c r="N992" s="43"/>
      <c r="O992" s="3"/>
    </row>
    <row r="993" spans="1:15" ht="14.25" customHeight="1" x14ac:dyDescent="0.3">
      <c r="A993" s="1"/>
      <c r="B993" s="1"/>
      <c r="C993" s="187"/>
      <c r="K993" s="1"/>
      <c r="L993" s="41"/>
      <c r="M993" s="42"/>
      <c r="N993" s="43"/>
      <c r="O993" s="3"/>
    </row>
    <row r="994" spans="1:15" ht="14.25" customHeight="1" x14ac:dyDescent="0.3">
      <c r="A994" s="1"/>
      <c r="B994" s="1"/>
      <c r="C994" s="187"/>
      <c r="K994" s="1"/>
      <c r="L994" s="41"/>
      <c r="M994" s="42"/>
      <c r="N994" s="43"/>
      <c r="O994" s="3"/>
    </row>
    <row r="995" spans="1:15" ht="14.25" customHeight="1" x14ac:dyDescent="0.3">
      <c r="A995" s="1"/>
      <c r="B995" s="1"/>
      <c r="C995" s="187"/>
      <c r="K995" s="1"/>
      <c r="L995" s="41"/>
      <c r="M995" s="42"/>
      <c r="N995" s="43"/>
      <c r="O995" s="3"/>
    </row>
    <row r="996" spans="1:15" ht="14.25" customHeight="1" x14ac:dyDescent="0.3">
      <c r="A996" s="1"/>
      <c r="B996" s="1"/>
      <c r="C996" s="187"/>
      <c r="K996" s="1"/>
      <c r="L996" s="41"/>
      <c r="M996" s="42"/>
      <c r="N996" s="43"/>
      <c r="O996" s="3"/>
    </row>
    <row r="997" spans="1:15" ht="14.25" customHeight="1" x14ac:dyDescent="0.3">
      <c r="A997" s="1"/>
      <c r="B997" s="1"/>
      <c r="C997" s="187"/>
      <c r="K997" s="1"/>
      <c r="L997" s="41"/>
      <c r="M997" s="42"/>
      <c r="N997" s="43"/>
      <c r="O997" s="3"/>
    </row>
    <row r="998" spans="1:15" ht="14.25" customHeight="1" x14ac:dyDescent="0.3">
      <c r="A998" s="1"/>
      <c r="B998" s="1"/>
      <c r="C998" s="187"/>
      <c r="K998" s="1"/>
      <c r="L998" s="41"/>
      <c r="M998" s="42"/>
      <c r="N998" s="43"/>
      <c r="O998" s="3"/>
    </row>
    <row r="999" spans="1:15" ht="14.25" customHeight="1" x14ac:dyDescent="0.3">
      <c r="A999" s="1"/>
      <c r="B999" s="1"/>
      <c r="C999" s="187"/>
      <c r="K999" s="1"/>
      <c r="L999" s="41"/>
      <c r="M999" s="42"/>
      <c r="N999" s="43"/>
      <c r="O999" s="3"/>
    </row>
    <row r="1000" spans="1:15" ht="14.25" customHeight="1" x14ac:dyDescent="0.3">
      <c r="A1000" s="1"/>
      <c r="B1000" s="1"/>
      <c r="C1000" s="187"/>
      <c r="K1000" s="1"/>
      <c r="L1000" s="41"/>
      <c r="M1000" s="42"/>
      <c r="N1000" s="43"/>
      <c r="O1000" s="3"/>
    </row>
    <row r="1001" spans="1:15" ht="14.25" customHeight="1" x14ac:dyDescent="0.3">
      <c r="A1001" s="1"/>
      <c r="B1001" s="1"/>
      <c r="C1001" s="187"/>
      <c r="K1001" s="1"/>
      <c r="L1001" s="41"/>
      <c r="M1001" s="42"/>
      <c r="N1001" s="43"/>
      <c r="O1001" s="3"/>
    </row>
    <row r="1002" spans="1:15" ht="14.25" customHeight="1" x14ac:dyDescent="0.3">
      <c r="A1002" s="1"/>
      <c r="B1002" s="1"/>
      <c r="C1002" s="187"/>
      <c r="K1002" s="1"/>
      <c r="L1002" s="41"/>
      <c r="M1002" s="42"/>
      <c r="N1002" s="43"/>
      <c r="O1002" s="3"/>
    </row>
    <row r="1003" spans="1:15" ht="14.25" customHeight="1" x14ac:dyDescent="0.3">
      <c r="A1003" s="1"/>
      <c r="B1003" s="1"/>
      <c r="C1003" s="187"/>
      <c r="K1003" s="1"/>
      <c r="L1003" s="41"/>
      <c r="M1003" s="42"/>
      <c r="N1003" s="43"/>
      <c r="O1003" s="3"/>
    </row>
    <row r="1004" spans="1:15" ht="14.25" customHeight="1" x14ac:dyDescent="0.3">
      <c r="A1004" s="1"/>
      <c r="B1004" s="1"/>
      <c r="C1004" s="187"/>
      <c r="K1004" s="1"/>
      <c r="L1004" s="41"/>
      <c r="M1004" s="42"/>
      <c r="N1004" s="43"/>
      <c r="O1004" s="3"/>
    </row>
    <row r="1005" spans="1:15" ht="14.25" customHeight="1" x14ac:dyDescent="0.3">
      <c r="A1005" s="1"/>
      <c r="B1005" s="1"/>
      <c r="C1005" s="187"/>
      <c r="K1005" s="1"/>
      <c r="L1005" s="41"/>
      <c r="M1005" s="42"/>
      <c r="N1005" s="43"/>
      <c r="O1005" s="3"/>
    </row>
    <row r="1006" spans="1:15" ht="14.25" customHeight="1" x14ac:dyDescent="0.3">
      <c r="A1006" s="1"/>
      <c r="B1006" s="1"/>
      <c r="C1006" s="187"/>
      <c r="K1006" s="1"/>
      <c r="L1006" s="41"/>
      <c r="M1006" s="42"/>
      <c r="N1006" s="43"/>
      <c r="O1006" s="3"/>
    </row>
    <row r="1007" spans="1:15" ht="14.25" customHeight="1" x14ac:dyDescent="0.3">
      <c r="A1007" s="1"/>
      <c r="B1007" s="1"/>
      <c r="C1007" s="187"/>
      <c r="K1007" s="1"/>
      <c r="L1007" s="41"/>
      <c r="M1007" s="42"/>
      <c r="N1007" s="43"/>
      <c r="O1007" s="3"/>
    </row>
    <row r="1008" spans="1:15" ht="14.25" customHeight="1" x14ac:dyDescent="0.3">
      <c r="A1008" s="1"/>
      <c r="B1008" s="1"/>
      <c r="C1008" s="187"/>
      <c r="K1008" s="1"/>
      <c r="L1008" s="41"/>
      <c r="M1008" s="42"/>
      <c r="N1008" s="43"/>
      <c r="O1008" s="3"/>
    </row>
    <row r="1009" spans="1:15" ht="14.25" customHeight="1" x14ac:dyDescent="0.3">
      <c r="A1009" s="1"/>
      <c r="B1009" s="1"/>
      <c r="C1009" s="187"/>
      <c r="K1009" s="1"/>
      <c r="L1009" s="41"/>
      <c r="M1009" s="42"/>
      <c r="N1009" s="43"/>
      <c r="O1009" s="3"/>
    </row>
    <row r="1010" spans="1:15" ht="14.25" customHeight="1" x14ac:dyDescent="0.3">
      <c r="A1010" s="1"/>
      <c r="B1010" s="1"/>
      <c r="C1010" s="187"/>
      <c r="K1010" s="1"/>
      <c r="L1010" s="41"/>
      <c r="M1010" s="42"/>
      <c r="N1010" s="43"/>
      <c r="O1010" s="3"/>
    </row>
    <row r="1011" spans="1:15" ht="14.25" customHeight="1" x14ac:dyDescent="0.3">
      <c r="A1011" s="1"/>
      <c r="B1011" s="1"/>
      <c r="C1011" s="187"/>
      <c r="K1011" s="1"/>
      <c r="L1011" s="41"/>
      <c r="M1011" s="42"/>
      <c r="N1011" s="43"/>
      <c r="O1011" s="3"/>
    </row>
    <row r="1012" spans="1:15" ht="14.25" customHeight="1" x14ac:dyDescent="0.3">
      <c r="A1012" s="1"/>
      <c r="B1012" s="1"/>
      <c r="C1012" s="187"/>
      <c r="K1012" s="1"/>
      <c r="L1012" s="41"/>
      <c r="M1012" s="42"/>
      <c r="N1012" s="43"/>
      <c r="O1012" s="3"/>
    </row>
    <row r="1013" spans="1:15" ht="14.25" customHeight="1" x14ac:dyDescent="0.3">
      <c r="A1013" s="1"/>
      <c r="B1013" s="1"/>
      <c r="C1013" s="187"/>
      <c r="K1013" s="1"/>
      <c r="L1013" s="41"/>
      <c r="M1013" s="42"/>
      <c r="N1013" s="43"/>
      <c r="O1013" s="3"/>
    </row>
    <row r="1014" spans="1:15" ht="14.25" customHeight="1" x14ac:dyDescent="0.3">
      <c r="A1014" s="1"/>
      <c r="B1014" s="1"/>
      <c r="C1014" s="187"/>
      <c r="K1014" s="1"/>
      <c r="L1014" s="41"/>
      <c r="M1014" s="42"/>
      <c r="N1014" s="43"/>
      <c r="O1014" s="3"/>
    </row>
    <row r="1015" spans="1:15" ht="14.25" customHeight="1" x14ac:dyDescent="0.3">
      <c r="A1015" s="1"/>
      <c r="B1015" s="1"/>
      <c r="C1015" s="187"/>
      <c r="K1015" s="1"/>
      <c r="L1015" s="41"/>
      <c r="M1015" s="42"/>
      <c r="N1015" s="43"/>
      <c r="O1015" s="3"/>
    </row>
    <row r="1016" spans="1:15" ht="14.25" customHeight="1" x14ac:dyDescent="0.3">
      <c r="A1016" s="1"/>
      <c r="B1016" s="1"/>
      <c r="C1016" s="187"/>
      <c r="K1016" s="1"/>
      <c r="L1016" s="41"/>
      <c r="M1016" s="42"/>
      <c r="N1016" s="43"/>
      <c r="O1016" s="3"/>
    </row>
    <row r="1017" spans="1:15" ht="14.25" customHeight="1" x14ac:dyDescent="0.3">
      <c r="A1017" s="1"/>
      <c r="B1017" s="1"/>
      <c r="C1017" s="187"/>
      <c r="K1017" s="1"/>
      <c r="L1017" s="41"/>
      <c r="M1017" s="42"/>
      <c r="N1017" s="43"/>
      <c r="O1017" s="3"/>
    </row>
    <row r="1018" spans="1:15" ht="14.25" customHeight="1" x14ac:dyDescent="0.3">
      <c r="A1018" s="1"/>
      <c r="B1018" s="1"/>
      <c r="C1018" s="187"/>
      <c r="K1018" s="1"/>
      <c r="L1018" s="41"/>
      <c r="M1018" s="42"/>
      <c r="N1018" s="43"/>
      <c r="O1018" s="3"/>
    </row>
    <row r="1019" spans="1:15" ht="14.25" customHeight="1" x14ac:dyDescent="0.3">
      <c r="A1019" s="1"/>
      <c r="B1019" s="1"/>
      <c r="C1019" s="187"/>
      <c r="K1019" s="1"/>
      <c r="L1019" s="41"/>
      <c r="M1019" s="42"/>
      <c r="N1019" s="43"/>
      <c r="O1019" s="3"/>
    </row>
    <row r="1020" spans="1:15" ht="14.25" customHeight="1" x14ac:dyDescent="0.3">
      <c r="A1020" s="1"/>
      <c r="B1020" s="1"/>
      <c r="C1020" s="187"/>
      <c r="K1020" s="1"/>
      <c r="L1020" s="41"/>
      <c r="M1020" s="42"/>
      <c r="N1020" s="43"/>
      <c r="O1020" s="3"/>
    </row>
    <row r="1021" spans="1:15" ht="14.25" customHeight="1" x14ac:dyDescent="0.3">
      <c r="A1021" s="1"/>
      <c r="B1021" s="1"/>
      <c r="C1021" s="187"/>
      <c r="K1021" s="1"/>
      <c r="L1021" s="41"/>
      <c r="M1021" s="42"/>
      <c r="N1021" s="43"/>
      <c r="O1021" s="3"/>
    </row>
    <row r="1022" spans="1:15" ht="14.25" customHeight="1" x14ac:dyDescent="0.3">
      <c r="A1022" s="1"/>
      <c r="B1022" s="1"/>
      <c r="C1022" s="187"/>
      <c r="K1022" s="1"/>
      <c r="L1022" s="41"/>
      <c r="M1022" s="42"/>
      <c r="N1022" s="43"/>
      <c r="O1022" s="3"/>
    </row>
    <row r="1023" spans="1:15" ht="14.25" customHeight="1" x14ac:dyDescent="0.3">
      <c r="A1023" s="1"/>
      <c r="B1023" s="1"/>
      <c r="C1023" s="187"/>
      <c r="K1023" s="1"/>
      <c r="L1023" s="41"/>
      <c r="M1023" s="42"/>
      <c r="N1023" s="43"/>
      <c r="O1023" s="3"/>
    </row>
    <row r="1024" spans="1:15" ht="14.25" customHeight="1" x14ac:dyDescent="0.3">
      <c r="A1024" s="1"/>
      <c r="B1024" s="1"/>
      <c r="C1024" s="187"/>
      <c r="K1024" s="1"/>
      <c r="L1024" s="41"/>
      <c r="M1024" s="42"/>
      <c r="N1024" s="43"/>
      <c r="O1024" s="3"/>
    </row>
    <row r="1025" spans="1:15" ht="14.25" customHeight="1" x14ac:dyDescent="0.3">
      <c r="A1025" s="1"/>
      <c r="B1025" s="1"/>
      <c r="C1025" s="187"/>
      <c r="K1025" s="1"/>
      <c r="L1025" s="41"/>
      <c r="M1025" s="42"/>
      <c r="N1025" s="43"/>
      <c r="O1025" s="3"/>
    </row>
    <row r="1026" spans="1:15" ht="14.25" customHeight="1" x14ac:dyDescent="0.3">
      <c r="A1026" s="1"/>
      <c r="B1026" s="1"/>
      <c r="C1026" s="187"/>
      <c r="K1026" s="1"/>
      <c r="L1026" s="41"/>
      <c r="M1026" s="42"/>
      <c r="N1026" s="43"/>
      <c r="O1026" s="3"/>
    </row>
    <row r="1027" spans="1:15" ht="14.25" customHeight="1" x14ac:dyDescent="0.3">
      <c r="A1027" s="1"/>
      <c r="B1027" s="1"/>
      <c r="C1027" s="187"/>
      <c r="K1027" s="1"/>
      <c r="L1027" s="41"/>
      <c r="M1027" s="42"/>
      <c r="N1027" s="43"/>
      <c r="O1027" s="3"/>
    </row>
    <row r="1028" spans="1:15" ht="14.25" customHeight="1" x14ac:dyDescent="0.3">
      <c r="A1028" s="1"/>
      <c r="B1028" s="1"/>
      <c r="C1028" s="187"/>
      <c r="K1028" s="1"/>
      <c r="L1028" s="41"/>
      <c r="M1028" s="42"/>
      <c r="N1028" s="43"/>
      <c r="O1028" s="3"/>
    </row>
    <row r="1029" spans="1:15" ht="14.25" customHeight="1" x14ac:dyDescent="0.3">
      <c r="A1029" s="1"/>
      <c r="B1029" s="1"/>
      <c r="C1029" s="187"/>
      <c r="K1029" s="1"/>
      <c r="L1029" s="41"/>
      <c r="M1029" s="42"/>
      <c r="N1029" s="43"/>
      <c r="O1029" s="3"/>
    </row>
    <row r="1030" spans="1:15" ht="14.25" customHeight="1" x14ac:dyDescent="0.3">
      <c r="A1030" s="1"/>
      <c r="B1030" s="1"/>
      <c r="C1030" s="187"/>
      <c r="K1030" s="1"/>
      <c r="L1030" s="41"/>
      <c r="M1030" s="42"/>
      <c r="N1030" s="43"/>
      <c r="O1030" s="3"/>
    </row>
    <row r="1031" spans="1:15" ht="14.25" customHeight="1" x14ac:dyDescent="0.3">
      <c r="A1031" s="1"/>
      <c r="B1031" s="1"/>
      <c r="C1031" s="187"/>
      <c r="K1031" s="1"/>
      <c r="L1031" s="41"/>
      <c r="M1031" s="42"/>
      <c r="N1031" s="43"/>
      <c r="O1031" s="3"/>
    </row>
    <row r="1032" spans="1:15" ht="14.25" customHeight="1" x14ac:dyDescent="0.3">
      <c r="A1032" s="1"/>
      <c r="B1032" s="1"/>
      <c r="C1032" s="187"/>
      <c r="K1032" s="1"/>
      <c r="L1032" s="41"/>
      <c r="M1032" s="42"/>
      <c r="N1032" s="43"/>
      <c r="O1032" s="3"/>
    </row>
    <row r="1033" spans="1:15" ht="14.25" customHeight="1" x14ac:dyDescent="0.3">
      <c r="A1033" s="1"/>
      <c r="B1033" s="1"/>
      <c r="C1033" s="187"/>
      <c r="K1033" s="1"/>
      <c r="L1033" s="41"/>
      <c r="M1033" s="42"/>
      <c r="N1033" s="43"/>
      <c r="O1033" s="3"/>
    </row>
    <row r="1034" spans="1:15" ht="14.25" customHeight="1" x14ac:dyDescent="0.3">
      <c r="A1034" s="1"/>
      <c r="B1034" s="1"/>
      <c r="C1034" s="187"/>
      <c r="K1034" s="1"/>
      <c r="L1034" s="41"/>
      <c r="M1034" s="42"/>
      <c r="N1034" s="43"/>
      <c r="O1034" s="3"/>
    </row>
    <row r="1035" spans="1:15" ht="14.25" customHeight="1" x14ac:dyDescent="0.3">
      <c r="A1035" s="1"/>
      <c r="B1035" s="1"/>
      <c r="C1035" s="187"/>
      <c r="K1035" s="1"/>
      <c r="L1035" s="41"/>
      <c r="M1035" s="42"/>
      <c r="N1035" s="43"/>
      <c r="O1035" s="3"/>
    </row>
    <row r="1036" spans="1:15" ht="14.25" customHeight="1" x14ac:dyDescent="0.3">
      <c r="A1036" s="1"/>
      <c r="B1036" s="1"/>
      <c r="C1036" s="187"/>
      <c r="K1036" s="1"/>
      <c r="L1036" s="41"/>
      <c r="M1036" s="42"/>
      <c r="N1036" s="43"/>
      <c r="O1036" s="3"/>
    </row>
    <row r="1037" spans="1:15" ht="14.25" customHeight="1" x14ac:dyDescent="0.3">
      <c r="A1037" s="1"/>
      <c r="B1037" s="1"/>
      <c r="C1037" s="187"/>
      <c r="K1037" s="1"/>
      <c r="L1037" s="41"/>
      <c r="M1037" s="42"/>
      <c r="N1037" s="43"/>
      <c r="O1037" s="3"/>
    </row>
    <row r="1038" spans="1:15" ht="14.25" customHeight="1" x14ac:dyDescent="0.3">
      <c r="A1038" s="1"/>
      <c r="B1038" s="1"/>
      <c r="C1038" s="187"/>
      <c r="K1038" s="1"/>
      <c r="L1038" s="41"/>
      <c r="M1038" s="42"/>
      <c r="N1038" s="43"/>
      <c r="O1038" s="3"/>
    </row>
    <row r="1039" spans="1:15" ht="14.25" customHeight="1" x14ac:dyDescent="0.3">
      <c r="A1039" s="1"/>
      <c r="B1039" s="1"/>
      <c r="C1039" s="187"/>
      <c r="K1039" s="1"/>
      <c r="L1039" s="41"/>
      <c r="M1039" s="42"/>
      <c r="N1039" s="43"/>
      <c r="O1039" s="3"/>
    </row>
    <row r="1040" spans="1:15" ht="14.25" customHeight="1" x14ac:dyDescent="0.3">
      <c r="A1040" s="1"/>
      <c r="B1040" s="1"/>
      <c r="C1040" s="187"/>
      <c r="K1040" s="1"/>
      <c r="L1040" s="41"/>
      <c r="M1040" s="42"/>
      <c r="N1040" s="43"/>
      <c r="O1040" s="3"/>
    </row>
    <row r="1041" spans="1:15" ht="14.25" customHeight="1" x14ac:dyDescent="0.3">
      <c r="A1041" s="1"/>
      <c r="B1041" s="1"/>
      <c r="C1041" s="187"/>
      <c r="K1041" s="1"/>
      <c r="L1041" s="41"/>
      <c r="M1041" s="42"/>
      <c r="N1041" s="43"/>
      <c r="O1041" s="3"/>
    </row>
    <row r="1042" spans="1:15" ht="14.25" customHeight="1" x14ac:dyDescent="0.3">
      <c r="A1042" s="1"/>
      <c r="B1042" s="1"/>
      <c r="C1042" s="187"/>
      <c r="K1042" s="1"/>
      <c r="L1042" s="41"/>
      <c r="M1042" s="42"/>
      <c r="N1042" s="43"/>
      <c r="O1042" s="3"/>
    </row>
    <row r="1043" spans="1:15" ht="14.25" customHeight="1" x14ac:dyDescent="0.3">
      <c r="A1043" s="1"/>
      <c r="B1043" s="1"/>
      <c r="C1043" s="187"/>
      <c r="K1043" s="1"/>
      <c r="L1043" s="41"/>
      <c r="M1043" s="42"/>
      <c r="N1043" s="43"/>
      <c r="O1043" s="3"/>
    </row>
    <row r="1044" spans="1:15" ht="14.25" customHeight="1" x14ac:dyDescent="0.3">
      <c r="A1044" s="1"/>
      <c r="B1044" s="1"/>
      <c r="C1044" s="187"/>
      <c r="K1044" s="1"/>
      <c r="L1044" s="41"/>
      <c r="M1044" s="42"/>
      <c r="N1044" s="43"/>
      <c r="O1044" s="3"/>
    </row>
    <row r="1045" spans="1:15" ht="14.25" customHeight="1" x14ac:dyDescent="0.3">
      <c r="A1045" s="1"/>
      <c r="B1045" s="1"/>
      <c r="C1045" s="187"/>
      <c r="K1045" s="1"/>
      <c r="L1045" s="41"/>
      <c r="M1045" s="42"/>
      <c r="N1045" s="43"/>
      <c r="O1045" s="3"/>
    </row>
    <row r="1046" spans="1:15" ht="14.25" customHeight="1" x14ac:dyDescent="0.3">
      <c r="A1046" s="1"/>
      <c r="B1046" s="1"/>
      <c r="C1046" s="187"/>
      <c r="K1046" s="1"/>
      <c r="L1046" s="41"/>
      <c r="M1046" s="42"/>
      <c r="N1046" s="43"/>
      <c r="O1046" s="3"/>
    </row>
    <row r="1047" spans="1:15" ht="14.25" customHeight="1" x14ac:dyDescent="0.3">
      <c r="A1047" s="1"/>
      <c r="B1047" s="1"/>
      <c r="C1047" s="187"/>
      <c r="K1047" s="1"/>
      <c r="L1047" s="41"/>
      <c r="M1047" s="42"/>
      <c r="N1047" s="43"/>
      <c r="O1047" s="3"/>
    </row>
    <row r="1048" spans="1:15" ht="14.25" customHeight="1" x14ac:dyDescent="0.3">
      <c r="A1048" s="1"/>
      <c r="B1048" s="1"/>
      <c r="C1048" s="187"/>
      <c r="K1048" s="1"/>
      <c r="L1048" s="41"/>
      <c r="M1048" s="42"/>
      <c r="N1048" s="43"/>
      <c r="O1048" s="3"/>
    </row>
    <row r="1049" spans="1:15" ht="14.25" customHeight="1" x14ac:dyDescent="0.3">
      <c r="A1049" s="1"/>
      <c r="B1049" s="1"/>
      <c r="C1049" s="187"/>
      <c r="K1049" s="1"/>
      <c r="L1049" s="41"/>
      <c r="M1049" s="42"/>
      <c r="N1049" s="43"/>
      <c r="O1049" s="3"/>
    </row>
    <row r="1050" spans="1:15" ht="14.25" customHeight="1" x14ac:dyDescent="0.3">
      <c r="A1050" s="1"/>
      <c r="B1050" s="1"/>
      <c r="C1050" s="187"/>
      <c r="K1050" s="1"/>
      <c r="L1050" s="41"/>
      <c r="M1050" s="42"/>
      <c r="N1050" s="43"/>
      <c r="O1050" s="3"/>
    </row>
    <row r="1051" spans="1:15" ht="14.25" customHeight="1" x14ac:dyDescent="0.3">
      <c r="A1051" s="1"/>
      <c r="B1051" s="1"/>
      <c r="C1051" s="187"/>
      <c r="K1051" s="1"/>
      <c r="L1051" s="41"/>
      <c r="M1051" s="42"/>
      <c r="N1051" s="43"/>
      <c r="O1051" s="3"/>
    </row>
    <row r="1052" spans="1:15" ht="14.25" customHeight="1" x14ac:dyDescent="0.3">
      <c r="A1052" s="1"/>
      <c r="B1052" s="1"/>
      <c r="C1052" s="187"/>
      <c r="K1052" s="1"/>
      <c r="L1052" s="41"/>
      <c r="M1052" s="42"/>
      <c r="N1052" s="43"/>
      <c r="O1052" s="3"/>
    </row>
    <row r="1053" spans="1:15" ht="14.25" customHeight="1" x14ac:dyDescent="0.3">
      <c r="A1053" s="1"/>
      <c r="B1053" s="1"/>
      <c r="C1053" s="187"/>
      <c r="K1053" s="1"/>
      <c r="L1053" s="41"/>
      <c r="M1053" s="42"/>
      <c r="N1053" s="43"/>
      <c r="O1053" s="3"/>
    </row>
    <row r="1054" spans="1:15" ht="14.25" customHeight="1" x14ac:dyDescent="0.3">
      <c r="A1054" s="1"/>
      <c r="B1054" s="1"/>
      <c r="C1054" s="187"/>
      <c r="K1054" s="1"/>
      <c r="L1054" s="41"/>
      <c r="M1054" s="42"/>
      <c r="N1054" s="43"/>
      <c r="O1054" s="3"/>
    </row>
    <row r="1055" spans="1:15" ht="14.25" customHeight="1" x14ac:dyDescent="0.3">
      <c r="A1055" s="1"/>
      <c r="B1055" s="1"/>
      <c r="C1055" s="187"/>
      <c r="K1055" s="1"/>
      <c r="L1055" s="41"/>
      <c r="M1055" s="42"/>
      <c r="N1055" s="43"/>
      <c r="O1055" s="3"/>
    </row>
    <row r="1056" spans="1:15" ht="14.25" customHeight="1" x14ac:dyDescent="0.3">
      <c r="A1056" s="1"/>
      <c r="B1056" s="1"/>
      <c r="C1056" s="187"/>
      <c r="K1056" s="1"/>
      <c r="L1056" s="41"/>
      <c r="M1056" s="42"/>
      <c r="N1056" s="43"/>
      <c r="O1056" s="3"/>
    </row>
    <row r="1057" spans="1:15" ht="14.25" customHeight="1" x14ac:dyDescent="0.3">
      <c r="A1057" s="1"/>
      <c r="B1057" s="1"/>
      <c r="C1057" s="187"/>
      <c r="K1057" s="1"/>
      <c r="L1057" s="41"/>
      <c r="M1057" s="42"/>
      <c r="N1057" s="43"/>
      <c r="O1057" s="3"/>
    </row>
    <row r="1058" spans="1:15" ht="14.25" customHeight="1" x14ac:dyDescent="0.3">
      <c r="A1058" s="1"/>
      <c r="B1058" s="1"/>
      <c r="C1058" s="187"/>
      <c r="K1058" s="1"/>
      <c r="L1058" s="41"/>
      <c r="M1058" s="42"/>
      <c r="N1058" s="43"/>
      <c r="O1058" s="3"/>
    </row>
    <row r="1059" spans="1:15" ht="14.25" customHeight="1" x14ac:dyDescent="0.3">
      <c r="A1059" s="1"/>
      <c r="B1059" s="1"/>
      <c r="C1059" s="187"/>
      <c r="K1059" s="1"/>
      <c r="L1059" s="41"/>
      <c r="M1059" s="42"/>
      <c r="N1059" s="43"/>
      <c r="O1059" s="3"/>
    </row>
    <row r="1060" spans="1:15" ht="14.25" customHeight="1" x14ac:dyDescent="0.3">
      <c r="A1060" s="1"/>
      <c r="B1060" s="1"/>
      <c r="C1060" s="187"/>
      <c r="K1060" s="1"/>
      <c r="L1060" s="41"/>
      <c r="M1060" s="42"/>
      <c r="N1060" s="43"/>
      <c r="O1060" s="3"/>
    </row>
    <row r="1061" spans="1:15" ht="14.25" customHeight="1" x14ac:dyDescent="0.3">
      <c r="A1061" s="1"/>
      <c r="B1061" s="1"/>
      <c r="C1061" s="187"/>
      <c r="K1061" s="1"/>
      <c r="L1061" s="41"/>
      <c r="M1061" s="42"/>
      <c r="N1061" s="43"/>
      <c r="O1061" s="3"/>
    </row>
    <row r="1062" spans="1:15" ht="14.25" customHeight="1" x14ac:dyDescent="0.3">
      <c r="A1062" s="1"/>
      <c r="B1062" s="1"/>
      <c r="C1062" s="187"/>
      <c r="K1062" s="1"/>
      <c r="L1062" s="41"/>
      <c r="M1062" s="42"/>
      <c r="N1062" s="43"/>
      <c r="O1062" s="3"/>
    </row>
    <row r="1063" spans="1:15" ht="14.25" customHeight="1" x14ac:dyDescent="0.3">
      <c r="A1063" s="1"/>
      <c r="B1063" s="1"/>
      <c r="C1063" s="187"/>
      <c r="K1063" s="1"/>
      <c r="L1063" s="41"/>
      <c r="M1063" s="42"/>
      <c r="N1063" s="43"/>
      <c r="O1063" s="3"/>
    </row>
    <row r="1064" spans="1:15" ht="14.25" customHeight="1" x14ac:dyDescent="0.3">
      <c r="A1064" s="1"/>
      <c r="B1064" s="1"/>
      <c r="C1064" s="187"/>
      <c r="K1064" s="1"/>
      <c r="L1064" s="41"/>
      <c r="M1064" s="42"/>
      <c r="N1064" s="43"/>
      <c r="O1064" s="3"/>
    </row>
    <row r="1065" spans="1:15" ht="14.25" customHeight="1" x14ac:dyDescent="0.3">
      <c r="A1065" s="1"/>
      <c r="B1065" s="1"/>
      <c r="C1065" s="187"/>
      <c r="K1065" s="1"/>
      <c r="L1065" s="41"/>
      <c r="M1065" s="42"/>
      <c r="N1065" s="43"/>
      <c r="O1065" s="3"/>
    </row>
    <row r="1066" spans="1:15" ht="14.25" customHeight="1" x14ac:dyDescent="0.3">
      <c r="A1066" s="1"/>
      <c r="B1066" s="1"/>
      <c r="C1066" s="187"/>
      <c r="K1066" s="1"/>
      <c r="L1066" s="41"/>
      <c r="M1066" s="42"/>
      <c r="N1066" s="43"/>
      <c r="O1066" s="3"/>
    </row>
    <row r="1067" spans="1:15" ht="14.25" customHeight="1" x14ac:dyDescent="0.3">
      <c r="A1067" s="1"/>
      <c r="B1067" s="1"/>
      <c r="C1067" s="187"/>
      <c r="K1067" s="1"/>
      <c r="L1067" s="41"/>
      <c r="M1067" s="42"/>
      <c r="N1067" s="43"/>
      <c r="O1067" s="3"/>
    </row>
    <row r="1068" spans="1:15" ht="14.25" customHeight="1" x14ac:dyDescent="0.3">
      <c r="A1068" s="1"/>
      <c r="B1068" s="1"/>
      <c r="C1068" s="187"/>
      <c r="K1068" s="1"/>
      <c r="L1068" s="41"/>
      <c r="M1068" s="42"/>
      <c r="N1068" s="43"/>
      <c r="O1068" s="3"/>
    </row>
    <row r="1069" spans="1:15" ht="14.25" customHeight="1" x14ac:dyDescent="0.3">
      <c r="A1069" s="1"/>
      <c r="B1069" s="1"/>
      <c r="C1069" s="187"/>
      <c r="K1069" s="1"/>
      <c r="L1069" s="41"/>
      <c r="M1069" s="42"/>
      <c r="N1069" s="43"/>
      <c r="O1069" s="3"/>
    </row>
    <row r="1070" spans="1:15" ht="14.25" customHeight="1" x14ac:dyDescent="0.3">
      <c r="A1070" s="1"/>
      <c r="B1070" s="1"/>
      <c r="C1070" s="187"/>
      <c r="K1070" s="1"/>
      <c r="L1070" s="41"/>
      <c r="M1070" s="42"/>
      <c r="N1070" s="43"/>
      <c r="O1070" s="3"/>
    </row>
    <row r="1071" spans="1:15" ht="14.25" customHeight="1" x14ac:dyDescent="0.3">
      <c r="A1071" s="1"/>
      <c r="B1071" s="1"/>
      <c r="C1071" s="187"/>
      <c r="K1071" s="1"/>
      <c r="L1071" s="41"/>
      <c r="M1071" s="42"/>
      <c r="N1071" s="43"/>
      <c r="O1071" s="3"/>
    </row>
    <row r="1072" spans="1:15" ht="14.25" customHeight="1" x14ac:dyDescent="0.3">
      <c r="A1072" s="1"/>
      <c r="B1072" s="1"/>
      <c r="C1072" s="187"/>
      <c r="K1072" s="1"/>
      <c r="L1072" s="41"/>
      <c r="M1072" s="42"/>
      <c r="N1072" s="43"/>
      <c r="O1072" s="3"/>
    </row>
    <row r="1073" spans="1:15" ht="14.25" customHeight="1" x14ac:dyDescent="0.3">
      <c r="A1073" s="1"/>
      <c r="B1073" s="1"/>
      <c r="C1073" s="187"/>
      <c r="K1073" s="1"/>
      <c r="L1073" s="41"/>
      <c r="M1073" s="42"/>
      <c r="N1073" s="43"/>
      <c r="O1073" s="3"/>
    </row>
    <row r="1074" spans="1:15" ht="14.25" customHeight="1" x14ac:dyDescent="0.3">
      <c r="A1074" s="1"/>
      <c r="B1074" s="1"/>
      <c r="C1074" s="187"/>
      <c r="K1074" s="1"/>
      <c r="L1074" s="41"/>
      <c r="M1074" s="42"/>
      <c r="N1074" s="43"/>
      <c r="O1074" s="3"/>
    </row>
    <row r="1075" spans="1:15" ht="14.25" customHeight="1" x14ac:dyDescent="0.3">
      <c r="A1075" s="1"/>
      <c r="B1075" s="1"/>
      <c r="C1075" s="187"/>
      <c r="K1075" s="1"/>
      <c r="L1075" s="41"/>
      <c r="M1075" s="42"/>
      <c r="N1075" s="43"/>
      <c r="O1075" s="3"/>
    </row>
    <row r="1076" spans="1:15" ht="14.25" customHeight="1" x14ac:dyDescent="0.3">
      <c r="A1076" s="1"/>
      <c r="B1076" s="1"/>
      <c r="C1076" s="187"/>
      <c r="K1076" s="1"/>
      <c r="L1076" s="41"/>
      <c r="M1076" s="42"/>
      <c r="N1076" s="43"/>
      <c r="O1076" s="3"/>
    </row>
    <row r="1077" spans="1:15" ht="14.25" customHeight="1" x14ac:dyDescent="0.3">
      <c r="A1077" s="1"/>
      <c r="B1077" s="1"/>
      <c r="C1077" s="187"/>
      <c r="K1077" s="1"/>
      <c r="L1077" s="41"/>
      <c r="M1077" s="42"/>
      <c r="N1077" s="43"/>
      <c r="O1077" s="3"/>
    </row>
    <row r="1078" spans="1:15" ht="14.25" customHeight="1" x14ac:dyDescent="0.3">
      <c r="A1078" s="1"/>
      <c r="B1078" s="1"/>
      <c r="C1078" s="187"/>
      <c r="K1078" s="1"/>
      <c r="L1078" s="41"/>
      <c r="M1078" s="42"/>
      <c r="N1078" s="43"/>
      <c r="O1078" s="3"/>
    </row>
    <row r="1079" spans="1:15" ht="14.25" customHeight="1" x14ac:dyDescent="0.3">
      <c r="A1079" s="1"/>
      <c r="B1079" s="1"/>
      <c r="C1079" s="187"/>
      <c r="K1079" s="1"/>
      <c r="L1079" s="41"/>
      <c r="M1079" s="42"/>
      <c r="N1079" s="43"/>
      <c r="O1079" s="3"/>
    </row>
    <row r="1080" spans="1:15" ht="14.25" customHeight="1" x14ac:dyDescent="0.3">
      <c r="A1080" s="1"/>
      <c r="B1080" s="1"/>
      <c r="C1080" s="187"/>
      <c r="K1080" s="1"/>
      <c r="L1080" s="41"/>
      <c r="M1080" s="42"/>
      <c r="N1080" s="43"/>
      <c r="O1080" s="3"/>
    </row>
    <row r="1081" spans="1:15" ht="14.25" customHeight="1" x14ac:dyDescent="0.3">
      <c r="A1081" s="1"/>
      <c r="B1081" s="1"/>
      <c r="C1081" s="187"/>
      <c r="K1081" s="1"/>
      <c r="L1081" s="41"/>
      <c r="M1081" s="42"/>
      <c r="N1081" s="43"/>
      <c r="O1081" s="3"/>
    </row>
    <row r="1082" spans="1:15" ht="14.25" customHeight="1" x14ac:dyDescent="0.3">
      <c r="A1082" s="1"/>
      <c r="B1082" s="1"/>
      <c r="C1082" s="187"/>
      <c r="K1082" s="1"/>
      <c r="L1082" s="41"/>
      <c r="M1082" s="42"/>
      <c r="N1082" s="43"/>
      <c r="O1082" s="3"/>
    </row>
    <row r="1083" spans="1:15" ht="14.25" customHeight="1" x14ac:dyDescent="0.3">
      <c r="A1083" s="1"/>
      <c r="B1083" s="1"/>
      <c r="C1083" s="187"/>
      <c r="K1083" s="1"/>
      <c r="L1083" s="41"/>
      <c r="M1083" s="42"/>
      <c r="N1083" s="43"/>
      <c r="O1083" s="3"/>
    </row>
    <row r="1084" spans="1:15" ht="14.25" customHeight="1" x14ac:dyDescent="0.3">
      <c r="A1084" s="1"/>
      <c r="B1084" s="1"/>
      <c r="C1084" s="187"/>
      <c r="K1084" s="1"/>
      <c r="L1084" s="41"/>
      <c r="M1084" s="42"/>
      <c r="N1084" s="43"/>
      <c r="O1084" s="3"/>
    </row>
    <row r="1085" spans="1:15" ht="14.25" customHeight="1" x14ac:dyDescent="0.3">
      <c r="A1085" s="1"/>
      <c r="B1085" s="1"/>
      <c r="C1085" s="187"/>
      <c r="K1085" s="1"/>
      <c r="L1085" s="41"/>
      <c r="M1085" s="42"/>
      <c r="N1085" s="43"/>
      <c r="O1085" s="3"/>
    </row>
    <row r="1086" spans="1:15" ht="14.25" customHeight="1" x14ac:dyDescent="0.3">
      <c r="A1086" s="1"/>
      <c r="B1086" s="1"/>
      <c r="C1086" s="187"/>
      <c r="K1086" s="1"/>
      <c r="L1086" s="41"/>
      <c r="M1086" s="42"/>
      <c r="N1086" s="43"/>
      <c r="O1086" s="3"/>
    </row>
    <row r="1087" spans="1:15" ht="14.25" customHeight="1" x14ac:dyDescent="0.3">
      <c r="A1087" s="1"/>
      <c r="B1087" s="1"/>
      <c r="C1087" s="187"/>
      <c r="K1087" s="1"/>
      <c r="L1087" s="41"/>
      <c r="M1087" s="42"/>
      <c r="N1087" s="43"/>
      <c r="O1087" s="3"/>
    </row>
    <row r="1088" spans="1:15" ht="14.25" customHeight="1" x14ac:dyDescent="0.3">
      <c r="A1088" s="1"/>
      <c r="B1088" s="1"/>
      <c r="C1088" s="187"/>
      <c r="K1088" s="1"/>
      <c r="L1088" s="41"/>
      <c r="M1088" s="42"/>
      <c r="N1088" s="43"/>
      <c r="O1088" s="3"/>
    </row>
    <row r="1089" spans="1:15" ht="14.25" customHeight="1" x14ac:dyDescent="0.3">
      <c r="A1089" s="1"/>
      <c r="B1089" s="1"/>
      <c r="C1089" s="187"/>
      <c r="K1089" s="1"/>
      <c r="L1089" s="41"/>
      <c r="M1089" s="42"/>
      <c r="N1089" s="43"/>
      <c r="O1089" s="3"/>
    </row>
    <row r="1090" spans="1:15" ht="14.25" customHeight="1" x14ac:dyDescent="0.3">
      <c r="A1090" s="1"/>
      <c r="B1090" s="1"/>
      <c r="C1090" s="187"/>
      <c r="K1090" s="1"/>
      <c r="L1090" s="41"/>
      <c r="M1090" s="42"/>
      <c r="N1090" s="43"/>
      <c r="O1090" s="3"/>
    </row>
    <row r="1091" spans="1:15" ht="14.25" customHeight="1" x14ac:dyDescent="0.3">
      <c r="A1091" s="1"/>
      <c r="B1091" s="1"/>
      <c r="C1091" s="187"/>
      <c r="K1091" s="1"/>
      <c r="L1091" s="41"/>
      <c r="M1091" s="42"/>
      <c r="N1091" s="43"/>
      <c r="O1091" s="3"/>
    </row>
    <row r="1092" spans="1:15" ht="14.25" customHeight="1" x14ac:dyDescent="0.3">
      <c r="A1092" s="1"/>
      <c r="B1092" s="1"/>
      <c r="C1092" s="187"/>
      <c r="K1092" s="1"/>
      <c r="L1092" s="41"/>
      <c r="M1092" s="42"/>
      <c r="N1092" s="43"/>
      <c r="O1092" s="3"/>
    </row>
    <row r="1093" spans="1:15" ht="14.25" customHeight="1" x14ac:dyDescent="0.3">
      <c r="A1093" s="1"/>
      <c r="B1093" s="1"/>
      <c r="C1093" s="187"/>
      <c r="K1093" s="1"/>
      <c r="L1093" s="41"/>
      <c r="M1093" s="42"/>
      <c r="N1093" s="43"/>
      <c r="O1093" s="3"/>
    </row>
    <row r="1094" spans="1:15" ht="14.25" customHeight="1" x14ac:dyDescent="0.3">
      <c r="A1094" s="1"/>
      <c r="B1094" s="1"/>
      <c r="C1094" s="187"/>
      <c r="K1094" s="1"/>
      <c r="L1094" s="41"/>
      <c r="M1094" s="42"/>
      <c r="N1094" s="43"/>
      <c r="O1094" s="3"/>
    </row>
    <row r="1095" spans="1:15" ht="14.25" customHeight="1" x14ac:dyDescent="0.3">
      <c r="A1095" s="1"/>
      <c r="B1095" s="1"/>
      <c r="C1095" s="187"/>
      <c r="K1095" s="1"/>
      <c r="L1095" s="41"/>
      <c r="M1095" s="42"/>
      <c r="N1095" s="43"/>
      <c r="O1095" s="3"/>
    </row>
    <row r="1096" spans="1:15" ht="14.25" customHeight="1" x14ac:dyDescent="0.3">
      <c r="A1096" s="1"/>
      <c r="B1096" s="1"/>
      <c r="C1096" s="187"/>
      <c r="K1096" s="1"/>
      <c r="L1096" s="41"/>
      <c r="M1096" s="42"/>
      <c r="N1096" s="43"/>
      <c r="O1096" s="3"/>
    </row>
    <row r="1097" spans="1:15" ht="14.25" customHeight="1" x14ac:dyDescent="0.3">
      <c r="A1097" s="1"/>
      <c r="B1097" s="1"/>
      <c r="C1097" s="187"/>
      <c r="K1097" s="1"/>
      <c r="L1097" s="41"/>
      <c r="M1097" s="42"/>
      <c r="N1097" s="43"/>
      <c r="O1097" s="3"/>
    </row>
    <row r="1098" spans="1:15" ht="14.25" customHeight="1" x14ac:dyDescent="0.3">
      <c r="A1098" s="1"/>
      <c r="B1098" s="1"/>
      <c r="C1098" s="187"/>
      <c r="K1098" s="1"/>
      <c r="L1098" s="41"/>
      <c r="M1098" s="42"/>
      <c r="N1098" s="43"/>
      <c r="O1098" s="3"/>
    </row>
    <row r="1099" spans="1:15" ht="14.25" customHeight="1" x14ac:dyDescent="0.3">
      <c r="A1099" s="1"/>
      <c r="B1099" s="1"/>
      <c r="C1099" s="187"/>
      <c r="K1099" s="1"/>
      <c r="L1099" s="41"/>
      <c r="M1099" s="42"/>
      <c r="N1099" s="43"/>
      <c r="O1099" s="3"/>
    </row>
    <row r="1100" spans="1:15" ht="14.25" customHeight="1" x14ac:dyDescent="0.3">
      <c r="A1100" s="1"/>
      <c r="B1100" s="1"/>
      <c r="C1100" s="187"/>
      <c r="K1100" s="1"/>
      <c r="L1100" s="41"/>
      <c r="M1100" s="42"/>
      <c r="N1100" s="43"/>
      <c r="O1100" s="3"/>
    </row>
    <row r="1101" spans="1:15" ht="14.25" customHeight="1" x14ac:dyDescent="0.3">
      <c r="A1101" s="1"/>
      <c r="B1101" s="1"/>
      <c r="C1101" s="187"/>
      <c r="K1101" s="1"/>
      <c r="L1101" s="41"/>
      <c r="M1101" s="42"/>
      <c r="N1101" s="43"/>
      <c r="O1101" s="3"/>
    </row>
    <row r="1102" spans="1:15" ht="14.25" customHeight="1" x14ac:dyDescent="0.3">
      <c r="A1102" s="1"/>
      <c r="B1102" s="1"/>
      <c r="C1102" s="187"/>
      <c r="K1102" s="1"/>
      <c r="L1102" s="41"/>
      <c r="M1102" s="42"/>
      <c r="N1102" s="43"/>
      <c r="O1102" s="3"/>
    </row>
    <row r="1103" spans="1:15" ht="14.25" customHeight="1" x14ac:dyDescent="0.3">
      <c r="A1103" s="1"/>
      <c r="B1103" s="1"/>
      <c r="C1103" s="187"/>
      <c r="K1103" s="1"/>
      <c r="L1103" s="41"/>
      <c r="M1103" s="42"/>
      <c r="N1103" s="43"/>
      <c r="O1103" s="3"/>
    </row>
    <row r="1104" spans="1:15" ht="14.25" customHeight="1" x14ac:dyDescent="0.3">
      <c r="A1104" s="1"/>
      <c r="B1104" s="1"/>
      <c r="C1104" s="187"/>
      <c r="K1104" s="1"/>
      <c r="L1104" s="41"/>
      <c r="M1104" s="42"/>
      <c r="N1104" s="43"/>
      <c r="O1104" s="3"/>
    </row>
    <row r="1105" spans="1:15" ht="14.25" customHeight="1" x14ac:dyDescent="0.3">
      <c r="A1105" s="1"/>
      <c r="B1105" s="1"/>
      <c r="C1105" s="187"/>
      <c r="K1105" s="1"/>
      <c r="L1105" s="41"/>
      <c r="M1105" s="42"/>
      <c r="N1105" s="43"/>
      <c r="O1105" s="3"/>
    </row>
    <row r="1106" spans="1:15" ht="14.25" customHeight="1" x14ac:dyDescent="0.3">
      <c r="A1106" s="1"/>
      <c r="B1106" s="1"/>
      <c r="C1106" s="187"/>
      <c r="K1106" s="1"/>
      <c r="L1106" s="41"/>
      <c r="M1106" s="42"/>
      <c r="N1106" s="43"/>
      <c r="O1106" s="3"/>
    </row>
    <row r="1107" spans="1:15" ht="14.25" customHeight="1" x14ac:dyDescent="0.3">
      <c r="A1107" s="1"/>
      <c r="B1107" s="1"/>
      <c r="C1107" s="187"/>
      <c r="K1107" s="1"/>
      <c r="L1107" s="41"/>
      <c r="M1107" s="42"/>
      <c r="N1107" s="43"/>
      <c r="O1107" s="3"/>
    </row>
    <row r="1108" spans="1:15" ht="14.25" customHeight="1" x14ac:dyDescent="0.3">
      <c r="A1108" s="1"/>
      <c r="B1108" s="1"/>
      <c r="C1108" s="187"/>
      <c r="K1108" s="1"/>
      <c r="L1108" s="41"/>
      <c r="M1108" s="42"/>
      <c r="N1108" s="43"/>
      <c r="O1108" s="3"/>
    </row>
    <row r="1109" spans="1:15" ht="14.25" customHeight="1" x14ac:dyDescent="0.3">
      <c r="A1109" s="1"/>
      <c r="B1109" s="1"/>
      <c r="C1109" s="187"/>
      <c r="K1109" s="1"/>
      <c r="L1109" s="41"/>
      <c r="M1109" s="42"/>
      <c r="N1109" s="43"/>
      <c r="O1109" s="3"/>
    </row>
    <row r="1110" spans="1:15" ht="14.25" customHeight="1" x14ac:dyDescent="0.3">
      <c r="A1110" s="1"/>
      <c r="B1110" s="1"/>
      <c r="C1110" s="187"/>
      <c r="K1110" s="1"/>
      <c r="L1110" s="41"/>
      <c r="M1110" s="42"/>
      <c r="N1110" s="43"/>
      <c r="O1110" s="3"/>
    </row>
    <row r="1111" spans="1:15" ht="14.25" customHeight="1" x14ac:dyDescent="0.3">
      <c r="A1111" s="1"/>
      <c r="B1111" s="1"/>
      <c r="C1111" s="187"/>
      <c r="K1111" s="1"/>
      <c r="L1111" s="41"/>
      <c r="M1111" s="42"/>
      <c r="N1111" s="43"/>
      <c r="O1111" s="3"/>
    </row>
    <row r="1112" spans="1:15" ht="14.25" customHeight="1" x14ac:dyDescent="0.3">
      <c r="A1112" s="1"/>
      <c r="B1112" s="1"/>
      <c r="C1112" s="187"/>
      <c r="K1112" s="1"/>
      <c r="L1112" s="41"/>
      <c r="M1112" s="42"/>
      <c r="N1112" s="43"/>
      <c r="O1112" s="3"/>
    </row>
    <row r="1113" spans="1:15" ht="14.25" customHeight="1" x14ac:dyDescent="0.3">
      <c r="A1113" s="1"/>
      <c r="B1113" s="1"/>
      <c r="C1113" s="187"/>
      <c r="K1113" s="1"/>
      <c r="L1113" s="41"/>
      <c r="M1113" s="42"/>
      <c r="N1113" s="43"/>
      <c r="O1113" s="3"/>
    </row>
    <row r="1114" spans="1:15" ht="14.25" customHeight="1" x14ac:dyDescent="0.3">
      <c r="A1114" s="1"/>
      <c r="B1114" s="1"/>
      <c r="C1114" s="187"/>
      <c r="K1114" s="1"/>
      <c r="L1114" s="41"/>
      <c r="M1114" s="42"/>
      <c r="N1114" s="43"/>
      <c r="O1114" s="3"/>
    </row>
    <row r="1115" spans="1:15" ht="14.25" customHeight="1" x14ac:dyDescent="0.3">
      <c r="A1115" s="1"/>
      <c r="B1115" s="1"/>
      <c r="C1115" s="187"/>
      <c r="K1115" s="1"/>
      <c r="L1115" s="41"/>
      <c r="M1115" s="42"/>
      <c r="N1115" s="43"/>
      <c r="O1115" s="3"/>
    </row>
    <row r="1116" spans="1:15" ht="14.25" customHeight="1" x14ac:dyDescent="0.3">
      <c r="A1116" s="1"/>
      <c r="B1116" s="1"/>
      <c r="C1116" s="187"/>
      <c r="K1116" s="1"/>
      <c r="L1116" s="41"/>
      <c r="M1116" s="42"/>
      <c r="N1116" s="43"/>
      <c r="O1116" s="3"/>
    </row>
    <row r="1117" spans="1:15" ht="14.25" customHeight="1" x14ac:dyDescent="0.3">
      <c r="A1117" s="1"/>
      <c r="B1117" s="1"/>
      <c r="C1117" s="187"/>
      <c r="K1117" s="1"/>
      <c r="L1117" s="41"/>
      <c r="M1117" s="42"/>
      <c r="N1117" s="43"/>
      <c r="O1117" s="3"/>
    </row>
    <row r="1118" spans="1:15" ht="14.25" customHeight="1" x14ac:dyDescent="0.3">
      <c r="A1118" s="1"/>
      <c r="B1118" s="1"/>
      <c r="C1118" s="187"/>
      <c r="K1118" s="1"/>
      <c r="L1118" s="41"/>
      <c r="M1118" s="42"/>
      <c r="N1118" s="43"/>
      <c r="O1118" s="3"/>
    </row>
    <row r="1119" spans="1:15" ht="14.25" customHeight="1" x14ac:dyDescent="0.3">
      <c r="A1119" s="1"/>
      <c r="B1119" s="1"/>
      <c r="C1119" s="187"/>
      <c r="K1119" s="1"/>
      <c r="L1119" s="41"/>
      <c r="M1119" s="42"/>
      <c r="N1119" s="43"/>
      <c r="O1119" s="3"/>
    </row>
    <row r="1120" spans="1:15" ht="14.25" customHeight="1" x14ac:dyDescent="0.3">
      <c r="A1120" s="1"/>
      <c r="B1120" s="1"/>
      <c r="C1120" s="187"/>
      <c r="K1120" s="1"/>
      <c r="L1120" s="41"/>
      <c r="M1120" s="42"/>
      <c r="N1120" s="43"/>
      <c r="O1120" s="3"/>
    </row>
    <row r="1121" spans="1:15" ht="14.25" customHeight="1" x14ac:dyDescent="0.3">
      <c r="A1121" s="1"/>
      <c r="B1121" s="1"/>
      <c r="C1121" s="187"/>
      <c r="K1121" s="1"/>
      <c r="L1121" s="41"/>
      <c r="M1121" s="42"/>
      <c r="N1121" s="43"/>
      <c r="O1121" s="3"/>
    </row>
    <row r="1122" spans="1:15" ht="14.25" customHeight="1" x14ac:dyDescent="0.3">
      <c r="A1122" s="1"/>
      <c r="B1122" s="1"/>
      <c r="C1122" s="187"/>
      <c r="K1122" s="1"/>
      <c r="L1122" s="41"/>
      <c r="M1122" s="42"/>
      <c r="N1122" s="43"/>
      <c r="O1122" s="3"/>
    </row>
    <row r="1123" spans="1:15" ht="14.25" customHeight="1" x14ac:dyDescent="0.3">
      <c r="A1123" s="1"/>
      <c r="B1123" s="1"/>
      <c r="C1123" s="187"/>
      <c r="K1123" s="1"/>
      <c r="L1123" s="41"/>
      <c r="M1123" s="42"/>
      <c r="N1123" s="43"/>
      <c r="O1123" s="3"/>
    </row>
    <row r="1124" spans="1:15" ht="14.25" customHeight="1" x14ac:dyDescent="0.3">
      <c r="A1124" s="1"/>
      <c r="B1124" s="1"/>
      <c r="C1124" s="187"/>
      <c r="K1124" s="1"/>
      <c r="L1124" s="41"/>
      <c r="M1124" s="42"/>
      <c r="N1124" s="43"/>
      <c r="O1124" s="3"/>
    </row>
    <row r="1125" spans="1:15" ht="14.25" customHeight="1" x14ac:dyDescent="0.3">
      <c r="A1125" s="1"/>
      <c r="B1125" s="1"/>
      <c r="C1125" s="187"/>
      <c r="K1125" s="1"/>
      <c r="L1125" s="41"/>
      <c r="M1125" s="42"/>
      <c r="N1125" s="43"/>
      <c r="O1125" s="3"/>
    </row>
    <row r="1126" spans="1:15" ht="14.25" customHeight="1" x14ac:dyDescent="0.3">
      <c r="A1126" s="1"/>
      <c r="B1126" s="1"/>
      <c r="C1126" s="187"/>
      <c r="K1126" s="1"/>
      <c r="L1126" s="41"/>
      <c r="M1126" s="42"/>
      <c r="N1126" s="43"/>
      <c r="O1126" s="3"/>
    </row>
    <row r="1127" spans="1:15" ht="14.25" customHeight="1" x14ac:dyDescent="0.3">
      <c r="A1127" s="1"/>
      <c r="B1127" s="1"/>
      <c r="C1127" s="187"/>
      <c r="K1127" s="1"/>
      <c r="L1127" s="41"/>
      <c r="M1127" s="42"/>
      <c r="N1127" s="43"/>
      <c r="O1127" s="3"/>
    </row>
    <row r="1128" spans="1:15" ht="14.25" customHeight="1" x14ac:dyDescent="0.3">
      <c r="A1128" s="1"/>
      <c r="B1128" s="1"/>
      <c r="C1128" s="187"/>
      <c r="K1128" s="1"/>
      <c r="L1128" s="41"/>
      <c r="M1128" s="42"/>
      <c r="N1128" s="43"/>
      <c r="O1128" s="3"/>
    </row>
    <row r="1129" spans="1:15" ht="14.25" customHeight="1" x14ac:dyDescent="0.3">
      <c r="A1129" s="1"/>
      <c r="B1129" s="1"/>
      <c r="C1129" s="187"/>
      <c r="K1129" s="1"/>
      <c r="L1129" s="41"/>
      <c r="M1129" s="42"/>
      <c r="N1129" s="43"/>
      <c r="O1129" s="3"/>
    </row>
    <row r="1130" spans="1:15" ht="14.25" customHeight="1" x14ac:dyDescent="0.3">
      <c r="A1130" s="1"/>
      <c r="B1130" s="1"/>
      <c r="C1130" s="187"/>
      <c r="K1130" s="1"/>
      <c r="L1130" s="41"/>
      <c r="M1130" s="42"/>
      <c r="N1130" s="43"/>
      <c r="O1130" s="3"/>
    </row>
    <row r="1131" spans="1:15" ht="14.25" customHeight="1" x14ac:dyDescent="0.3">
      <c r="A1131" s="1"/>
      <c r="B1131" s="1"/>
      <c r="C1131" s="187"/>
      <c r="K1131" s="1"/>
      <c r="L1131" s="41"/>
      <c r="M1131" s="42"/>
      <c r="N1131" s="43"/>
      <c r="O1131" s="3"/>
    </row>
    <row r="1132" spans="1:15" ht="14.25" customHeight="1" x14ac:dyDescent="0.3">
      <c r="A1132" s="1"/>
      <c r="B1132" s="1"/>
      <c r="C1132" s="187"/>
      <c r="K1132" s="1"/>
      <c r="L1132" s="41"/>
      <c r="M1132" s="42"/>
      <c r="N1132" s="43"/>
      <c r="O1132" s="3"/>
    </row>
    <row r="1133" spans="1:15" ht="14.25" customHeight="1" x14ac:dyDescent="0.3">
      <c r="A1133" s="1"/>
      <c r="B1133" s="1"/>
      <c r="C1133" s="187"/>
      <c r="K1133" s="1"/>
      <c r="L1133" s="41"/>
      <c r="M1133" s="42"/>
      <c r="N1133" s="43"/>
      <c r="O1133" s="3"/>
    </row>
    <row r="1134" spans="1:15" ht="14.25" customHeight="1" x14ac:dyDescent="0.3">
      <c r="A1134" s="1"/>
      <c r="B1134" s="1"/>
      <c r="C1134" s="187"/>
      <c r="K1134" s="1"/>
      <c r="L1134" s="41"/>
      <c r="M1134" s="42"/>
      <c r="N1134" s="43"/>
      <c r="O1134" s="3"/>
    </row>
    <row r="1135" spans="1:15" ht="14.25" customHeight="1" x14ac:dyDescent="0.3">
      <c r="A1135" s="1"/>
      <c r="B1135" s="1"/>
      <c r="C1135" s="187"/>
      <c r="K1135" s="1"/>
      <c r="L1135" s="41"/>
      <c r="M1135" s="42"/>
      <c r="N1135" s="43"/>
      <c r="O1135" s="3"/>
    </row>
    <row r="1136" spans="1:15" ht="14.25" customHeight="1" x14ac:dyDescent="0.3">
      <c r="A1136" s="1"/>
      <c r="B1136" s="1"/>
      <c r="C1136" s="187"/>
      <c r="K1136" s="1"/>
      <c r="L1136" s="41"/>
      <c r="M1136" s="42"/>
      <c r="N1136" s="43"/>
      <c r="O1136" s="3"/>
    </row>
    <row r="1137" spans="1:15" ht="14.25" customHeight="1" x14ac:dyDescent="0.3">
      <c r="A1137" s="1"/>
      <c r="B1137" s="1"/>
      <c r="C1137" s="187"/>
      <c r="K1137" s="1"/>
      <c r="L1137" s="41"/>
      <c r="M1137" s="42"/>
      <c r="N1137" s="43"/>
      <c r="O1137" s="3"/>
    </row>
    <row r="1138" spans="1:15" ht="14.25" customHeight="1" x14ac:dyDescent="0.3">
      <c r="A1138" s="1"/>
      <c r="B1138" s="1"/>
      <c r="C1138" s="187"/>
      <c r="K1138" s="1"/>
      <c r="L1138" s="41"/>
      <c r="M1138" s="42"/>
      <c r="N1138" s="43"/>
      <c r="O1138" s="3"/>
    </row>
    <row r="1139" spans="1:15" ht="14.25" customHeight="1" x14ac:dyDescent="0.3">
      <c r="A1139" s="1"/>
      <c r="B1139" s="1"/>
      <c r="C1139" s="187"/>
      <c r="K1139" s="1"/>
      <c r="L1139" s="41"/>
      <c r="M1139" s="42"/>
      <c r="N1139" s="43"/>
      <c r="O1139" s="3"/>
    </row>
    <row r="1140" spans="1:15" ht="14.25" customHeight="1" x14ac:dyDescent="0.3">
      <c r="A1140" s="1"/>
      <c r="B1140" s="1"/>
      <c r="C1140" s="187"/>
      <c r="K1140" s="1"/>
      <c r="L1140" s="41"/>
      <c r="M1140" s="42"/>
      <c r="N1140" s="43"/>
      <c r="O1140" s="3"/>
    </row>
    <row r="1141" spans="1:15" ht="14.25" customHeight="1" x14ac:dyDescent="0.3">
      <c r="A1141" s="1"/>
      <c r="B1141" s="1"/>
      <c r="C1141" s="187"/>
      <c r="K1141" s="1"/>
      <c r="L1141" s="41"/>
      <c r="M1141" s="42"/>
      <c r="N1141" s="43"/>
      <c r="O1141" s="3"/>
    </row>
    <row r="1142" spans="1:15" ht="14.25" customHeight="1" x14ac:dyDescent="0.3">
      <c r="A1142" s="1"/>
      <c r="B1142" s="1"/>
      <c r="C1142" s="187"/>
      <c r="K1142" s="1"/>
      <c r="L1142" s="41"/>
      <c r="M1142" s="42"/>
      <c r="N1142" s="43"/>
      <c r="O1142" s="3"/>
    </row>
    <row r="1143" spans="1:15" ht="14.25" customHeight="1" x14ac:dyDescent="0.3">
      <c r="A1143" s="1"/>
      <c r="B1143" s="1"/>
      <c r="C1143" s="187"/>
      <c r="K1143" s="1"/>
      <c r="L1143" s="41"/>
      <c r="M1143" s="42"/>
      <c r="N1143" s="43"/>
      <c r="O1143" s="3"/>
    </row>
    <row r="1144" spans="1:15" ht="14.25" customHeight="1" x14ac:dyDescent="0.3">
      <c r="A1144" s="1"/>
      <c r="B1144" s="1"/>
      <c r="C1144" s="187"/>
      <c r="K1144" s="1"/>
      <c r="L1144" s="41"/>
      <c r="M1144" s="42"/>
      <c r="N1144" s="43"/>
      <c r="O1144" s="3"/>
    </row>
    <row r="1145" spans="1:15" ht="14.25" customHeight="1" x14ac:dyDescent="0.3">
      <c r="A1145" s="1"/>
      <c r="B1145" s="1"/>
      <c r="C1145" s="187"/>
      <c r="K1145" s="1"/>
      <c r="L1145" s="41"/>
      <c r="M1145" s="42"/>
      <c r="N1145" s="43"/>
      <c r="O1145" s="3"/>
    </row>
    <row r="1146" spans="1:15" ht="14.25" customHeight="1" x14ac:dyDescent="0.3">
      <c r="A1146" s="1"/>
      <c r="B1146" s="1"/>
      <c r="C1146" s="187"/>
      <c r="K1146" s="1"/>
      <c r="L1146" s="41"/>
      <c r="M1146" s="42"/>
      <c r="N1146" s="43"/>
      <c r="O1146" s="3"/>
    </row>
    <row r="1147" spans="1:15" ht="14.25" customHeight="1" x14ac:dyDescent="0.3">
      <c r="A1147" s="1"/>
      <c r="B1147" s="1"/>
      <c r="C1147" s="187"/>
      <c r="K1147" s="1"/>
      <c r="L1147" s="41"/>
      <c r="M1147" s="42"/>
      <c r="N1147" s="43"/>
      <c r="O1147" s="3"/>
    </row>
    <row r="1148" spans="1:15" ht="14.25" customHeight="1" x14ac:dyDescent="0.3">
      <c r="A1148" s="1"/>
      <c r="B1148" s="1"/>
      <c r="C1148" s="187"/>
      <c r="K1148" s="1"/>
      <c r="L1148" s="41"/>
      <c r="M1148" s="42"/>
      <c r="N1148" s="43"/>
      <c r="O1148" s="3"/>
    </row>
    <row r="1149" spans="1:15" ht="14.25" customHeight="1" x14ac:dyDescent="0.3">
      <c r="A1149" s="1"/>
      <c r="B1149" s="1"/>
      <c r="C1149" s="187"/>
      <c r="K1149" s="1"/>
      <c r="L1149" s="41"/>
      <c r="M1149" s="42"/>
      <c r="N1149" s="43"/>
      <c r="O1149" s="3"/>
    </row>
    <row r="1150" spans="1:15" ht="14.25" customHeight="1" x14ac:dyDescent="0.3">
      <c r="A1150" s="1"/>
      <c r="B1150" s="1"/>
      <c r="C1150" s="187"/>
      <c r="K1150" s="1"/>
      <c r="L1150" s="41"/>
      <c r="M1150" s="42"/>
      <c r="N1150" s="43"/>
      <c r="O1150" s="3"/>
    </row>
    <row r="1151" spans="1:15" ht="14.25" customHeight="1" x14ac:dyDescent="0.3">
      <c r="A1151" s="1"/>
      <c r="B1151" s="1"/>
      <c r="C1151" s="187"/>
      <c r="K1151" s="1"/>
      <c r="L1151" s="41"/>
      <c r="M1151" s="42"/>
      <c r="N1151" s="43"/>
      <c r="O1151" s="3"/>
    </row>
    <row r="1152" spans="1:15" ht="14.25" customHeight="1" x14ac:dyDescent="0.3">
      <c r="A1152" s="1"/>
      <c r="B1152" s="1"/>
      <c r="C1152" s="187"/>
      <c r="K1152" s="1"/>
      <c r="L1152" s="41"/>
      <c r="M1152" s="42"/>
      <c r="N1152" s="43"/>
      <c r="O1152" s="3"/>
    </row>
    <row r="1153" spans="1:15" ht="14.25" customHeight="1" x14ac:dyDescent="0.3">
      <c r="A1153" s="1"/>
      <c r="B1153" s="1"/>
      <c r="C1153" s="187"/>
      <c r="K1153" s="1"/>
      <c r="L1153" s="41"/>
      <c r="M1153" s="42"/>
      <c r="N1153" s="43"/>
      <c r="O1153" s="3"/>
    </row>
    <row r="1154" spans="1:15" ht="14.25" customHeight="1" x14ac:dyDescent="0.3">
      <c r="A1154" s="1"/>
      <c r="B1154" s="1"/>
      <c r="C1154" s="187"/>
      <c r="K1154" s="1"/>
      <c r="L1154" s="41"/>
      <c r="M1154" s="42"/>
      <c r="N1154" s="43"/>
      <c r="O1154" s="3"/>
    </row>
    <row r="1155" spans="1:15" ht="14.25" customHeight="1" x14ac:dyDescent="0.3">
      <c r="A1155" s="1"/>
      <c r="B1155" s="1"/>
      <c r="C1155" s="187"/>
      <c r="K1155" s="1"/>
      <c r="L1155" s="41"/>
      <c r="M1155" s="42"/>
      <c r="N1155" s="43"/>
      <c r="O1155" s="3"/>
    </row>
    <row r="1156" spans="1:15" ht="14.25" customHeight="1" x14ac:dyDescent="0.3">
      <c r="A1156" s="1"/>
      <c r="B1156" s="1"/>
      <c r="C1156" s="187"/>
      <c r="K1156" s="1"/>
      <c r="L1156" s="41"/>
      <c r="M1156" s="42"/>
      <c r="N1156" s="43"/>
      <c r="O1156" s="3"/>
    </row>
    <row r="1157" spans="1:15" ht="14.25" customHeight="1" x14ac:dyDescent="0.3">
      <c r="A1157" s="1"/>
      <c r="B1157" s="1"/>
      <c r="C1157" s="187"/>
      <c r="K1157" s="1"/>
      <c r="L1157" s="41"/>
      <c r="M1157" s="42"/>
      <c r="N1157" s="43"/>
      <c r="O1157" s="3"/>
    </row>
    <row r="1158" spans="1:15" ht="14.25" customHeight="1" x14ac:dyDescent="0.3">
      <c r="A1158" s="1"/>
      <c r="B1158" s="1"/>
      <c r="C1158" s="187"/>
      <c r="K1158" s="1"/>
      <c r="L1158" s="41"/>
      <c r="M1158" s="42"/>
      <c r="N1158" s="43"/>
      <c r="O1158" s="3"/>
    </row>
    <row r="1159" spans="1:15" ht="14.25" customHeight="1" x14ac:dyDescent="0.3">
      <c r="A1159" s="1"/>
      <c r="B1159" s="1"/>
      <c r="C1159" s="187"/>
      <c r="K1159" s="1"/>
      <c r="L1159" s="41"/>
      <c r="M1159" s="42"/>
      <c r="N1159" s="43"/>
      <c r="O1159" s="3"/>
    </row>
    <row r="1160" spans="1:15" ht="14.25" customHeight="1" x14ac:dyDescent="0.3">
      <c r="A1160" s="1"/>
      <c r="B1160" s="1"/>
      <c r="C1160" s="187"/>
      <c r="K1160" s="1"/>
      <c r="L1160" s="41"/>
      <c r="M1160" s="42"/>
      <c r="N1160" s="43"/>
      <c r="O1160" s="3"/>
    </row>
    <row r="1161" spans="1:15" ht="14.25" customHeight="1" x14ac:dyDescent="0.3">
      <c r="A1161" s="1"/>
      <c r="B1161" s="1"/>
      <c r="C1161" s="187"/>
      <c r="K1161" s="1"/>
      <c r="L1161" s="41"/>
      <c r="M1161" s="42"/>
      <c r="N1161" s="43"/>
      <c r="O1161" s="3"/>
    </row>
    <row r="1162" spans="1:15" ht="14.25" customHeight="1" x14ac:dyDescent="0.3">
      <c r="A1162" s="1"/>
      <c r="B1162" s="1"/>
      <c r="C1162" s="187"/>
      <c r="K1162" s="1"/>
      <c r="L1162" s="41"/>
      <c r="M1162" s="42"/>
      <c r="N1162" s="43"/>
      <c r="O1162" s="3"/>
    </row>
    <row r="1163" spans="1:15" ht="14.25" customHeight="1" x14ac:dyDescent="0.3">
      <c r="A1163" s="1"/>
      <c r="B1163" s="1"/>
      <c r="C1163" s="187"/>
      <c r="K1163" s="1"/>
      <c r="L1163" s="41"/>
      <c r="M1163" s="42"/>
      <c r="N1163" s="43"/>
      <c r="O1163" s="3"/>
    </row>
    <row r="1164" spans="1:15" ht="14.25" customHeight="1" x14ac:dyDescent="0.3">
      <c r="A1164" s="1"/>
      <c r="B1164" s="1"/>
      <c r="C1164" s="187"/>
      <c r="K1164" s="1"/>
      <c r="L1164" s="41"/>
      <c r="M1164" s="42"/>
      <c r="N1164" s="43"/>
      <c r="O1164" s="3"/>
    </row>
    <row r="1165" spans="1:15" ht="14.25" customHeight="1" x14ac:dyDescent="0.3">
      <c r="A1165" s="1"/>
      <c r="B1165" s="1"/>
      <c r="C1165" s="187"/>
      <c r="K1165" s="1"/>
      <c r="L1165" s="41"/>
      <c r="M1165" s="42"/>
      <c r="N1165" s="43"/>
      <c r="O1165" s="3"/>
    </row>
    <row r="1166" spans="1:15" ht="14.25" customHeight="1" x14ac:dyDescent="0.3">
      <c r="A1166" s="1"/>
      <c r="B1166" s="1"/>
      <c r="C1166" s="187"/>
      <c r="K1166" s="1"/>
      <c r="L1166" s="41"/>
      <c r="M1166" s="42"/>
      <c r="N1166" s="43"/>
      <c r="O1166" s="3"/>
    </row>
    <row r="1167" spans="1:15" ht="14.25" customHeight="1" x14ac:dyDescent="0.3">
      <c r="A1167" s="1"/>
      <c r="B1167" s="1"/>
      <c r="C1167" s="187"/>
      <c r="K1167" s="1"/>
      <c r="L1167" s="41"/>
      <c r="M1167" s="42"/>
      <c r="N1167" s="43"/>
      <c r="O1167" s="3"/>
    </row>
    <row r="1168" spans="1:15" ht="14.25" customHeight="1" x14ac:dyDescent="0.3">
      <c r="A1168" s="1"/>
      <c r="B1168" s="1"/>
      <c r="C1168" s="187"/>
      <c r="K1168" s="1"/>
      <c r="L1168" s="41"/>
      <c r="M1168" s="42"/>
      <c r="N1168" s="43"/>
      <c r="O1168" s="3"/>
    </row>
    <row r="1169" spans="1:15" ht="14.25" customHeight="1" x14ac:dyDescent="0.3">
      <c r="A1169" s="1"/>
      <c r="B1169" s="1"/>
      <c r="C1169" s="187"/>
      <c r="K1169" s="1"/>
      <c r="L1169" s="41"/>
      <c r="M1169" s="42"/>
      <c r="N1169" s="43"/>
      <c r="O1169" s="3"/>
    </row>
    <row r="1170" spans="1:15" ht="14.25" customHeight="1" x14ac:dyDescent="0.3">
      <c r="A1170" s="1"/>
      <c r="B1170" s="1"/>
      <c r="C1170" s="187"/>
      <c r="K1170" s="1"/>
      <c r="L1170" s="41"/>
      <c r="M1170" s="42"/>
      <c r="N1170" s="43"/>
      <c r="O1170" s="3"/>
    </row>
    <row r="1171" spans="1:15" ht="14.25" customHeight="1" x14ac:dyDescent="0.3">
      <c r="A1171" s="1"/>
      <c r="B1171" s="1"/>
      <c r="C1171" s="187"/>
      <c r="K1171" s="1"/>
      <c r="L1171" s="41"/>
      <c r="M1171" s="42"/>
      <c r="N1171" s="43"/>
      <c r="O1171" s="3"/>
    </row>
    <row r="1172" spans="1:15" ht="14.25" customHeight="1" x14ac:dyDescent="0.3">
      <c r="A1172" s="1"/>
      <c r="B1172" s="1"/>
      <c r="C1172" s="187"/>
      <c r="K1172" s="1"/>
      <c r="L1172" s="41"/>
      <c r="M1172" s="42"/>
      <c r="N1172" s="43"/>
      <c r="O1172" s="3"/>
    </row>
    <row r="1173" spans="1:15" ht="14.25" customHeight="1" x14ac:dyDescent="0.3">
      <c r="A1173" s="1"/>
      <c r="B1173" s="1"/>
      <c r="C1173" s="187"/>
      <c r="K1173" s="1"/>
      <c r="L1173" s="41"/>
      <c r="M1173" s="42"/>
      <c r="N1173" s="43"/>
      <c r="O1173" s="3"/>
    </row>
    <row r="1174" spans="1:15" ht="14.25" customHeight="1" x14ac:dyDescent="0.3">
      <c r="A1174" s="1"/>
      <c r="B1174" s="1"/>
      <c r="C1174" s="187"/>
      <c r="K1174" s="1"/>
      <c r="L1174" s="41"/>
      <c r="M1174" s="42"/>
      <c r="N1174" s="43"/>
      <c r="O1174" s="3"/>
    </row>
    <row r="1175" spans="1:15" ht="14.25" customHeight="1" x14ac:dyDescent="0.3">
      <c r="A1175" s="1"/>
      <c r="B1175" s="1"/>
      <c r="C1175" s="187"/>
      <c r="K1175" s="1"/>
      <c r="L1175" s="41"/>
      <c r="M1175" s="42"/>
      <c r="N1175" s="43"/>
      <c r="O1175" s="3"/>
    </row>
    <row r="1176" spans="1:15" ht="14.25" customHeight="1" x14ac:dyDescent="0.3">
      <c r="A1176" s="1"/>
      <c r="B1176" s="1"/>
      <c r="C1176" s="187"/>
      <c r="K1176" s="1"/>
      <c r="L1176" s="41"/>
      <c r="M1176" s="42"/>
      <c r="N1176" s="43"/>
      <c r="O1176" s="3"/>
    </row>
    <row r="1177" spans="1:15" ht="14.25" customHeight="1" x14ac:dyDescent="0.3">
      <c r="A1177" s="1"/>
      <c r="B1177" s="1"/>
      <c r="C1177" s="187"/>
      <c r="K1177" s="1"/>
      <c r="L1177" s="41"/>
      <c r="M1177" s="42"/>
      <c r="N1177" s="43"/>
      <c r="O1177" s="3"/>
    </row>
    <row r="1178" spans="1:15" ht="14.25" customHeight="1" x14ac:dyDescent="0.3">
      <c r="A1178" s="1"/>
      <c r="B1178" s="1"/>
      <c r="C1178" s="187"/>
      <c r="K1178" s="1"/>
      <c r="L1178" s="41"/>
      <c r="M1178" s="42"/>
      <c r="N1178" s="43"/>
      <c r="O1178" s="3"/>
    </row>
    <row r="1179" spans="1:15" ht="14.25" customHeight="1" x14ac:dyDescent="0.3">
      <c r="A1179" s="1"/>
      <c r="B1179" s="1"/>
      <c r="C1179" s="187"/>
      <c r="K1179" s="1"/>
      <c r="L1179" s="41"/>
      <c r="M1179" s="42"/>
      <c r="N1179" s="43"/>
      <c r="O1179" s="3"/>
    </row>
    <row r="1180" spans="1:15" ht="14.25" customHeight="1" x14ac:dyDescent="0.3">
      <c r="A1180" s="1"/>
      <c r="B1180" s="1"/>
      <c r="C1180" s="187"/>
      <c r="K1180" s="1"/>
      <c r="L1180" s="41"/>
      <c r="M1180" s="42"/>
      <c r="N1180" s="43"/>
      <c r="O1180" s="3"/>
    </row>
    <row r="1181" spans="1:15" ht="14.25" customHeight="1" x14ac:dyDescent="0.3">
      <c r="A1181" s="1"/>
      <c r="B1181" s="1"/>
      <c r="C1181" s="187"/>
      <c r="K1181" s="1"/>
      <c r="L1181" s="41"/>
      <c r="M1181" s="42"/>
      <c r="N1181" s="43"/>
      <c r="O1181" s="3"/>
    </row>
    <row r="1182" spans="1:15" ht="14.25" customHeight="1" x14ac:dyDescent="0.3">
      <c r="A1182" s="1"/>
      <c r="B1182" s="1"/>
      <c r="C1182" s="187"/>
      <c r="K1182" s="1"/>
      <c r="L1182" s="41"/>
      <c r="M1182" s="42"/>
      <c r="N1182" s="43"/>
      <c r="O1182" s="3"/>
    </row>
    <row r="1183" spans="1:15" ht="14.25" customHeight="1" x14ac:dyDescent="0.3">
      <c r="A1183" s="1"/>
      <c r="B1183" s="1"/>
      <c r="C1183" s="187"/>
      <c r="K1183" s="1"/>
      <c r="L1183" s="41"/>
      <c r="M1183" s="42"/>
      <c r="N1183" s="43"/>
      <c r="O1183" s="3"/>
    </row>
    <row r="1184" spans="1:15" ht="14.25" customHeight="1" x14ac:dyDescent="0.3">
      <c r="A1184" s="1"/>
      <c r="B1184" s="1"/>
      <c r="C1184" s="187"/>
      <c r="K1184" s="1"/>
      <c r="L1184" s="41"/>
      <c r="M1184" s="42"/>
      <c r="N1184" s="43"/>
      <c r="O1184" s="3"/>
    </row>
    <row r="1185" spans="1:15" ht="14.25" customHeight="1" x14ac:dyDescent="0.3">
      <c r="A1185" s="1"/>
      <c r="B1185" s="1"/>
      <c r="C1185" s="187"/>
      <c r="K1185" s="1"/>
      <c r="L1185" s="41"/>
      <c r="M1185" s="42"/>
      <c r="N1185" s="43"/>
      <c r="O1185" s="3"/>
    </row>
    <row r="1186" spans="1:15" ht="14.25" customHeight="1" x14ac:dyDescent="0.3">
      <c r="A1186" s="1"/>
      <c r="B1186" s="1"/>
      <c r="C1186" s="187"/>
      <c r="K1186" s="1"/>
      <c r="L1186" s="41"/>
      <c r="M1186" s="42"/>
      <c r="N1186" s="43"/>
      <c r="O1186" s="3"/>
    </row>
    <row r="1187" spans="1:15" ht="14.25" customHeight="1" x14ac:dyDescent="0.3">
      <c r="A1187" s="1"/>
      <c r="B1187" s="1"/>
      <c r="C1187" s="187"/>
      <c r="K1187" s="1"/>
      <c r="L1187" s="41"/>
      <c r="M1187" s="42"/>
      <c r="N1187" s="43"/>
      <c r="O1187" s="3"/>
    </row>
    <row r="1188" spans="1:15" ht="14.25" customHeight="1" x14ac:dyDescent="0.3">
      <c r="A1188" s="1"/>
      <c r="B1188" s="1"/>
      <c r="C1188" s="187"/>
      <c r="K1188" s="1"/>
      <c r="L1188" s="41"/>
      <c r="M1188" s="42"/>
      <c r="N1188" s="43"/>
      <c r="O1188" s="3"/>
    </row>
    <row r="1189" spans="1:15" ht="14.25" customHeight="1" x14ac:dyDescent="0.3">
      <c r="A1189" s="1"/>
      <c r="B1189" s="1"/>
      <c r="C1189" s="187"/>
      <c r="K1189" s="1"/>
      <c r="L1189" s="41"/>
      <c r="M1189" s="42"/>
      <c r="N1189" s="43"/>
      <c r="O1189" s="3"/>
    </row>
    <row r="1190" spans="1:15" ht="14.25" customHeight="1" x14ac:dyDescent="0.3">
      <c r="A1190" s="1"/>
      <c r="B1190" s="1"/>
      <c r="C1190" s="187"/>
      <c r="K1190" s="1"/>
      <c r="L1190" s="41"/>
      <c r="M1190" s="42"/>
      <c r="N1190" s="43"/>
      <c r="O1190" s="3"/>
    </row>
  </sheetData>
  <sheetProtection algorithmName="SHA-512" hashValue="SQ4lj22LFRfinevOxyfk45g2InFymQ23QCKrS4sktOfW/X6U5zR8wA79v9zQHfkEYlJ20Lh19aYkiwDjaaPtBA==" saltValue="nZIGf/abLbvWFN+8Nxnruw==" spinCount="100000" sheet="1" objects="1" scenarios="1" selectLockedCells="1"/>
  <autoFilter ref="B22:O280" xr:uid="{90E8EDEE-E073-4F11-B6DF-D7FD53DCEBF1}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356">
    <mergeCell ref="B1:O6"/>
    <mergeCell ref="B7:O7"/>
    <mergeCell ref="B8:O8"/>
    <mergeCell ref="B9:O9"/>
    <mergeCell ref="S9:V9"/>
    <mergeCell ref="B10:E10"/>
    <mergeCell ref="F10:M10"/>
    <mergeCell ref="N10:O10"/>
    <mergeCell ref="B15:F15"/>
    <mergeCell ref="G15:O15"/>
    <mergeCell ref="B16:O16"/>
    <mergeCell ref="B17:K17"/>
    <mergeCell ref="L17:N17"/>
    <mergeCell ref="T17:V17"/>
    <mergeCell ref="B11:E12"/>
    <mergeCell ref="F11:M12"/>
    <mergeCell ref="N11:O12"/>
    <mergeCell ref="B13:O13"/>
    <mergeCell ref="Q13:X14"/>
    <mergeCell ref="B14:F14"/>
    <mergeCell ref="G14:O14"/>
    <mergeCell ref="B20:F20"/>
    <mergeCell ref="G20:K20"/>
    <mergeCell ref="L20:N20"/>
    <mergeCell ref="B21:O21"/>
    <mergeCell ref="Q21:X21"/>
    <mergeCell ref="C22:J22"/>
    <mergeCell ref="B18:G18"/>
    <mergeCell ref="H18:K18"/>
    <mergeCell ref="L18:N18"/>
    <mergeCell ref="T18:V18"/>
    <mergeCell ref="B19:E19"/>
    <mergeCell ref="F19:K19"/>
    <mergeCell ref="L19:N19"/>
    <mergeCell ref="V26:V28"/>
    <mergeCell ref="W26:W28"/>
    <mergeCell ref="X26:X28"/>
    <mergeCell ref="C23:J23"/>
    <mergeCell ref="Q23:R23"/>
    <mergeCell ref="C24:J24"/>
    <mergeCell ref="C25:J25"/>
    <mergeCell ref="C26:J26"/>
    <mergeCell ref="Q26:Q28"/>
    <mergeCell ref="R26:R28"/>
    <mergeCell ref="C27:J27"/>
    <mergeCell ref="C28:J28"/>
    <mergeCell ref="C29:J29"/>
    <mergeCell ref="C30:J30"/>
    <mergeCell ref="C31:J31"/>
    <mergeCell ref="C32:J32"/>
    <mergeCell ref="C33:J33"/>
    <mergeCell ref="C34:J34"/>
    <mergeCell ref="S26:S28"/>
    <mergeCell ref="T26:T28"/>
    <mergeCell ref="U26:U28"/>
    <mergeCell ref="C40:J40"/>
    <mergeCell ref="Q40:R40"/>
    <mergeCell ref="C41:J41"/>
    <mergeCell ref="C42:J42"/>
    <mergeCell ref="C43:J43"/>
    <mergeCell ref="C44:J44"/>
    <mergeCell ref="C35:J35"/>
    <mergeCell ref="Q35:R35"/>
    <mergeCell ref="C36:J36"/>
    <mergeCell ref="C37:J37"/>
    <mergeCell ref="C38:J38"/>
    <mergeCell ref="C39:J39"/>
    <mergeCell ref="C51:J51"/>
    <mergeCell ref="C52:J52"/>
    <mergeCell ref="Q52:R52"/>
    <mergeCell ref="C53:J53"/>
    <mergeCell ref="C54:J54"/>
    <mergeCell ref="C55:J55"/>
    <mergeCell ref="C45:J45"/>
    <mergeCell ref="C46:J46"/>
    <mergeCell ref="C47:J47"/>
    <mergeCell ref="C48:J48"/>
    <mergeCell ref="C49:J49"/>
    <mergeCell ref="C50:J50"/>
    <mergeCell ref="C62:J62"/>
    <mergeCell ref="C63:J63"/>
    <mergeCell ref="C64:J64"/>
    <mergeCell ref="C65:J65"/>
    <mergeCell ref="C66:J66"/>
    <mergeCell ref="C67:J67"/>
    <mergeCell ref="C56:J56"/>
    <mergeCell ref="C57:J57"/>
    <mergeCell ref="C58:J58"/>
    <mergeCell ref="C59:J59"/>
    <mergeCell ref="C60:J60"/>
    <mergeCell ref="C61:J61"/>
    <mergeCell ref="C74:J74"/>
    <mergeCell ref="C75:J75"/>
    <mergeCell ref="C76:J76"/>
    <mergeCell ref="C77:J77"/>
    <mergeCell ref="Q77:R77"/>
    <mergeCell ref="C78:J78"/>
    <mergeCell ref="C68:J68"/>
    <mergeCell ref="C69:J69"/>
    <mergeCell ref="C70:J70"/>
    <mergeCell ref="C71:J71"/>
    <mergeCell ref="C72:J72"/>
    <mergeCell ref="C73:J73"/>
    <mergeCell ref="C84:J84"/>
    <mergeCell ref="C85:J85"/>
    <mergeCell ref="Q85:R85"/>
    <mergeCell ref="C86:J86"/>
    <mergeCell ref="C87:J87"/>
    <mergeCell ref="C88:J88"/>
    <mergeCell ref="C79:J79"/>
    <mergeCell ref="C80:J80"/>
    <mergeCell ref="C81:J81"/>
    <mergeCell ref="Q81:R81"/>
    <mergeCell ref="C82:J82"/>
    <mergeCell ref="C83:J83"/>
    <mergeCell ref="Q83:R83"/>
    <mergeCell ref="C95:J95"/>
    <mergeCell ref="C96:J96"/>
    <mergeCell ref="C97:J97"/>
    <mergeCell ref="C98:J98"/>
    <mergeCell ref="C99:J99"/>
    <mergeCell ref="C100:J100"/>
    <mergeCell ref="C89:J89"/>
    <mergeCell ref="C90:J90"/>
    <mergeCell ref="C91:J91"/>
    <mergeCell ref="C92:J92"/>
    <mergeCell ref="C93:J93"/>
    <mergeCell ref="C94:J94"/>
    <mergeCell ref="C105:J105"/>
    <mergeCell ref="Q105:R105"/>
    <mergeCell ref="C106:J106"/>
    <mergeCell ref="C107:J107"/>
    <mergeCell ref="C108:J108"/>
    <mergeCell ref="C109:J109"/>
    <mergeCell ref="Q100:R100"/>
    <mergeCell ref="C101:J101"/>
    <mergeCell ref="C102:J102"/>
    <mergeCell ref="C103:J103"/>
    <mergeCell ref="Q103:R103"/>
    <mergeCell ref="C104:J104"/>
    <mergeCell ref="C115:J115"/>
    <mergeCell ref="Q115:R115"/>
    <mergeCell ref="C116:J116"/>
    <mergeCell ref="C117:J117"/>
    <mergeCell ref="C118:J118"/>
    <mergeCell ref="C119:J119"/>
    <mergeCell ref="C110:J110"/>
    <mergeCell ref="C111:J111"/>
    <mergeCell ref="Q111:R111"/>
    <mergeCell ref="C112:J112"/>
    <mergeCell ref="C113:J113"/>
    <mergeCell ref="C114:J114"/>
    <mergeCell ref="C125:J125"/>
    <mergeCell ref="C126:J126"/>
    <mergeCell ref="C127:J127"/>
    <mergeCell ref="Q127:R127"/>
    <mergeCell ref="C128:J128"/>
    <mergeCell ref="C129:J129"/>
    <mergeCell ref="C120:J120"/>
    <mergeCell ref="Q120:R120"/>
    <mergeCell ref="C121:J121"/>
    <mergeCell ref="C122:J122"/>
    <mergeCell ref="C123:J123"/>
    <mergeCell ref="C124:J124"/>
    <mergeCell ref="C135:J135"/>
    <mergeCell ref="C136:J136"/>
    <mergeCell ref="C137:J137"/>
    <mergeCell ref="C138:J138"/>
    <mergeCell ref="Q138:R138"/>
    <mergeCell ref="C139:J139"/>
    <mergeCell ref="C130:J130"/>
    <mergeCell ref="Q130:R130"/>
    <mergeCell ref="C131:J131"/>
    <mergeCell ref="C132:J132"/>
    <mergeCell ref="C133:J133"/>
    <mergeCell ref="C134:J134"/>
    <mergeCell ref="C146:J146"/>
    <mergeCell ref="C147:J147"/>
    <mergeCell ref="C148:J148"/>
    <mergeCell ref="C149:J149"/>
    <mergeCell ref="C150:J150"/>
    <mergeCell ref="C151:J151"/>
    <mergeCell ref="C140:J140"/>
    <mergeCell ref="C141:J141"/>
    <mergeCell ref="C142:J142"/>
    <mergeCell ref="C143:J143"/>
    <mergeCell ref="C144:J144"/>
    <mergeCell ref="C145:J145"/>
    <mergeCell ref="C158:J158"/>
    <mergeCell ref="C159:J159"/>
    <mergeCell ref="C160:J160"/>
    <mergeCell ref="C161:J161"/>
    <mergeCell ref="C162:J162"/>
    <mergeCell ref="C163:J163"/>
    <mergeCell ref="C152:J152"/>
    <mergeCell ref="C153:J153"/>
    <mergeCell ref="C154:J154"/>
    <mergeCell ref="C155:J155"/>
    <mergeCell ref="C156:J156"/>
    <mergeCell ref="C157:J157"/>
    <mergeCell ref="C170:J170"/>
    <mergeCell ref="C171:J171"/>
    <mergeCell ref="C172:J172"/>
    <mergeCell ref="C173:J173"/>
    <mergeCell ref="C174:J174"/>
    <mergeCell ref="C175:J175"/>
    <mergeCell ref="C164:J164"/>
    <mergeCell ref="C165:J165"/>
    <mergeCell ref="C166:J166"/>
    <mergeCell ref="C167:J167"/>
    <mergeCell ref="C168:J168"/>
    <mergeCell ref="C169:J169"/>
    <mergeCell ref="C181:J181"/>
    <mergeCell ref="C182:J182"/>
    <mergeCell ref="C183:J183"/>
    <mergeCell ref="C184:J184"/>
    <mergeCell ref="C185:J185"/>
    <mergeCell ref="C186:J186"/>
    <mergeCell ref="Q175:R175"/>
    <mergeCell ref="C176:J176"/>
    <mergeCell ref="C177:J177"/>
    <mergeCell ref="C178:J178"/>
    <mergeCell ref="C179:J179"/>
    <mergeCell ref="C180:J180"/>
    <mergeCell ref="C193:J193"/>
    <mergeCell ref="Q193:R193"/>
    <mergeCell ref="C194:J194"/>
    <mergeCell ref="C195:J195"/>
    <mergeCell ref="C196:J196"/>
    <mergeCell ref="Q196:R196"/>
    <mergeCell ref="C187:J187"/>
    <mergeCell ref="C188:J188"/>
    <mergeCell ref="C189:J189"/>
    <mergeCell ref="C190:J190"/>
    <mergeCell ref="C191:J191"/>
    <mergeCell ref="C192:J192"/>
    <mergeCell ref="C203:J203"/>
    <mergeCell ref="C204:J204"/>
    <mergeCell ref="C205:J205"/>
    <mergeCell ref="C206:J206"/>
    <mergeCell ref="C207:J207"/>
    <mergeCell ref="C208:J208"/>
    <mergeCell ref="C197:J197"/>
    <mergeCell ref="C198:J198"/>
    <mergeCell ref="C199:J199"/>
    <mergeCell ref="C200:J200"/>
    <mergeCell ref="C201:J201"/>
    <mergeCell ref="C202:J202"/>
    <mergeCell ref="Q214:R214"/>
    <mergeCell ref="C215:J215"/>
    <mergeCell ref="C216:J216"/>
    <mergeCell ref="C217:J217"/>
    <mergeCell ref="C218:J218"/>
    <mergeCell ref="C219:J219"/>
    <mergeCell ref="C209:J209"/>
    <mergeCell ref="C210:J210"/>
    <mergeCell ref="C211:J211"/>
    <mergeCell ref="C212:J212"/>
    <mergeCell ref="C213:J213"/>
    <mergeCell ref="C214:J214"/>
    <mergeCell ref="C224:J224"/>
    <mergeCell ref="C225:J225"/>
    <mergeCell ref="C226:J226"/>
    <mergeCell ref="C227:J227"/>
    <mergeCell ref="C228:J228"/>
    <mergeCell ref="C229:J229"/>
    <mergeCell ref="C220:J220"/>
    <mergeCell ref="Q220:R220"/>
    <mergeCell ref="C221:J221"/>
    <mergeCell ref="Q221:R221"/>
    <mergeCell ref="C222:J222"/>
    <mergeCell ref="C223:J223"/>
    <mergeCell ref="C235:J235"/>
    <mergeCell ref="C236:J236"/>
    <mergeCell ref="C237:J237"/>
    <mergeCell ref="C238:J238"/>
    <mergeCell ref="C239:J239"/>
    <mergeCell ref="C240:J240"/>
    <mergeCell ref="Q229:R229"/>
    <mergeCell ref="C230:J230"/>
    <mergeCell ref="C231:J231"/>
    <mergeCell ref="C232:J232"/>
    <mergeCell ref="C233:J233"/>
    <mergeCell ref="C234:J234"/>
    <mergeCell ref="Q256:R256"/>
    <mergeCell ref="C247:J247"/>
    <mergeCell ref="C248:J248"/>
    <mergeCell ref="C249:J249"/>
    <mergeCell ref="C250:J250"/>
    <mergeCell ref="C251:J251"/>
    <mergeCell ref="Q251:R251"/>
    <mergeCell ref="C241:J241"/>
    <mergeCell ref="C242:J242"/>
    <mergeCell ref="C243:J243"/>
    <mergeCell ref="C244:J244"/>
    <mergeCell ref="C245:J245"/>
    <mergeCell ref="C246:J246"/>
    <mergeCell ref="C257:J257"/>
    <mergeCell ref="C258:J258"/>
    <mergeCell ref="C259:J259"/>
    <mergeCell ref="C260:J260"/>
    <mergeCell ref="C261:J261"/>
    <mergeCell ref="C262:J262"/>
    <mergeCell ref="C252:J252"/>
    <mergeCell ref="C253:J253"/>
    <mergeCell ref="C254:J254"/>
    <mergeCell ref="C255:J255"/>
    <mergeCell ref="C256:J256"/>
    <mergeCell ref="Q277:R277"/>
    <mergeCell ref="C268:J268"/>
    <mergeCell ref="C269:J269"/>
    <mergeCell ref="C270:J270"/>
    <mergeCell ref="Q270:R270"/>
    <mergeCell ref="C271:J271"/>
    <mergeCell ref="C272:J272"/>
    <mergeCell ref="C263:J263"/>
    <mergeCell ref="Q263:R263"/>
    <mergeCell ref="C264:J264"/>
    <mergeCell ref="C265:J265"/>
    <mergeCell ref="C266:J266"/>
    <mergeCell ref="C267:J267"/>
    <mergeCell ref="C278:J278"/>
    <mergeCell ref="C279:J279"/>
    <mergeCell ref="C282:J282"/>
    <mergeCell ref="C283:J283"/>
    <mergeCell ref="C284:J284"/>
    <mergeCell ref="C285:J285"/>
    <mergeCell ref="C273:J273"/>
    <mergeCell ref="C274:J274"/>
    <mergeCell ref="C275:J275"/>
    <mergeCell ref="C276:J276"/>
    <mergeCell ref="C277:J277"/>
    <mergeCell ref="C292:J292"/>
    <mergeCell ref="C293:J293"/>
    <mergeCell ref="C294:J294"/>
    <mergeCell ref="C295:J295"/>
    <mergeCell ref="C296:J296"/>
    <mergeCell ref="C297:J297"/>
    <mergeCell ref="C286:J286"/>
    <mergeCell ref="C287:J287"/>
    <mergeCell ref="C288:J288"/>
    <mergeCell ref="C289:J289"/>
    <mergeCell ref="C290:J290"/>
    <mergeCell ref="C291:J291"/>
    <mergeCell ref="C309:F309"/>
    <mergeCell ref="H309:J309"/>
    <mergeCell ref="L309:N309"/>
    <mergeCell ref="H310:J310"/>
    <mergeCell ref="L310:N310"/>
    <mergeCell ref="H311:J311"/>
    <mergeCell ref="C298:J298"/>
    <mergeCell ref="C299:J299"/>
    <mergeCell ref="C300:J300"/>
    <mergeCell ref="C301:J301"/>
    <mergeCell ref="C308:F308"/>
    <mergeCell ref="L308:N308"/>
  </mergeCells>
  <printOptions horizontalCentered="1"/>
  <pageMargins left="0.39370078740157483" right="0.39370078740157483" top="0.39370078740157483" bottom="0.39370078740157483" header="0" footer="0"/>
  <pageSetup paperSize="9" scale="63" orientation="portrait" r:id="rId1"/>
  <rowBreaks count="1" manualBreakCount="1">
    <brk id="281" min="1" max="14" man="1"/>
  </rowBreaks>
  <colBreaks count="1" manualBreakCount="1">
    <brk id="15" max="7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EE122-977F-45E3-A93D-F36213FFE8D8}">
  <dimension ref="A1:AK999"/>
  <sheetViews>
    <sheetView view="pageBreakPreview" zoomScale="70" zoomScaleNormal="85" zoomScaleSheetLayoutView="70" workbookViewId="0">
      <selection activeCell="AE22" sqref="AE22:AE41"/>
    </sheetView>
  </sheetViews>
  <sheetFormatPr defaultColWidth="14.44140625" defaultRowHeight="15" customHeight="1" x14ac:dyDescent="0.3"/>
  <cols>
    <col min="1" max="1" width="14.77734375" bestFit="1" customWidth="1"/>
    <col min="2" max="2" width="41.5546875" customWidth="1"/>
    <col min="3" max="3" width="15.5546875" bestFit="1" customWidth="1"/>
    <col min="4" max="4" width="10" bestFit="1" customWidth="1"/>
    <col min="5" max="5" width="12.33203125" customWidth="1"/>
    <col min="6" max="6" width="4.21875" customWidth="1"/>
    <col min="7" max="7" width="10" bestFit="1" customWidth="1"/>
    <col min="8" max="8" width="6.109375" customWidth="1"/>
    <col min="9" max="9" width="11.21875" customWidth="1"/>
    <col min="10" max="10" width="10" bestFit="1" customWidth="1"/>
    <col min="11" max="11" width="12.44140625" customWidth="1"/>
    <col min="12" max="12" width="5.33203125" customWidth="1"/>
    <col min="13" max="13" width="10" bestFit="1" customWidth="1"/>
    <col min="14" max="14" width="6" customWidth="1"/>
    <col min="15" max="15" width="10.6640625" customWidth="1"/>
    <col min="16" max="16" width="10" bestFit="1" customWidth="1"/>
    <col min="17" max="17" width="3.6640625" customWidth="1"/>
    <col min="18" max="18" width="13.6640625" customWidth="1"/>
    <col min="19" max="19" width="10.109375" customWidth="1"/>
    <col min="20" max="20" width="3.6640625" customWidth="1"/>
    <col min="21" max="21" width="13.21875" customWidth="1"/>
    <col min="22" max="22" width="10" bestFit="1" customWidth="1"/>
    <col min="23" max="23" width="5.44140625" customWidth="1"/>
    <col min="24" max="24" width="11.5546875" customWidth="1"/>
    <col min="25" max="25" width="11.109375" bestFit="1" customWidth="1"/>
    <col min="26" max="26" width="5.33203125" customWidth="1"/>
    <col min="27" max="27" width="12.109375" customWidth="1"/>
    <col min="28" max="28" width="10" bestFit="1" customWidth="1"/>
    <col min="29" max="29" width="5.33203125" customWidth="1"/>
    <col min="30" max="30" width="13.21875" customWidth="1"/>
    <col min="31" max="31" width="11.109375" bestFit="1" customWidth="1"/>
    <col min="32" max="32" width="7.109375" customWidth="1"/>
    <col min="33" max="33" width="9.88671875" customWidth="1"/>
    <col min="34" max="34" width="9.33203125" bestFit="1" customWidth="1"/>
    <col min="35" max="35" width="16.77734375" bestFit="1" customWidth="1"/>
  </cols>
  <sheetData>
    <row r="1" spans="1:37" ht="14.25" customHeight="1" x14ac:dyDescent="0.3">
      <c r="A1" s="222"/>
      <c r="S1" s="222"/>
    </row>
    <row r="2" spans="1:37" ht="14.25" customHeight="1" x14ac:dyDescent="0.3"/>
    <row r="3" spans="1:37" ht="14.25" customHeight="1" x14ac:dyDescent="0.3"/>
    <row r="4" spans="1:37" ht="14.25" customHeight="1" x14ac:dyDescent="0.3"/>
    <row r="5" spans="1:37" ht="14.25" customHeight="1" x14ac:dyDescent="0.3"/>
    <row r="6" spans="1:37" ht="14.25" customHeight="1" x14ac:dyDescent="0.3"/>
    <row r="7" spans="1:37" ht="14.25" customHeight="1" x14ac:dyDescent="0.3"/>
    <row r="8" spans="1:37" ht="14.25" customHeight="1" thickBot="1" x14ac:dyDescent="0.35">
      <c r="A8" s="223"/>
      <c r="B8" s="223"/>
      <c r="C8" s="223"/>
      <c r="D8" s="223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3"/>
      <c r="AG8" s="223"/>
      <c r="AH8" s="223"/>
      <c r="AI8" s="223"/>
    </row>
    <row r="9" spans="1:37" ht="14.25" customHeight="1" x14ac:dyDescent="0.3">
      <c r="A9" s="62"/>
      <c r="B9" s="63"/>
      <c r="C9" s="63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2"/>
      <c r="T9" s="63"/>
      <c r="U9" s="63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5"/>
    </row>
    <row r="10" spans="1:37" ht="23.4" x14ac:dyDescent="0.45">
      <c r="A10" s="314" t="s">
        <v>187</v>
      </c>
      <c r="B10" s="454"/>
      <c r="C10" s="454"/>
      <c r="D10" s="454"/>
      <c r="E10" s="454"/>
      <c r="F10" s="454"/>
      <c r="G10" s="454"/>
      <c r="H10" s="454"/>
      <c r="I10" s="454"/>
      <c r="J10" s="454"/>
      <c r="K10" s="454"/>
      <c r="L10" s="454"/>
      <c r="M10" s="454"/>
      <c r="N10" s="454"/>
      <c r="O10" s="454"/>
      <c r="P10" s="66"/>
      <c r="Q10" s="66"/>
      <c r="R10" s="66"/>
      <c r="S10" s="314" t="s">
        <v>187</v>
      </c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66"/>
      <c r="AI10" s="67"/>
    </row>
    <row r="11" spans="1:37" ht="23.4" customHeight="1" x14ac:dyDescent="0.45">
      <c r="A11" s="455" t="s">
        <v>188</v>
      </c>
      <c r="B11" s="454"/>
      <c r="C11" s="454"/>
      <c r="D11" s="454"/>
      <c r="E11" s="454"/>
      <c r="F11" s="454"/>
      <c r="G11" s="454"/>
      <c r="H11" s="454"/>
      <c r="I11" s="454"/>
      <c r="J11" s="454"/>
      <c r="K11" s="454"/>
      <c r="L11" s="454"/>
      <c r="M11" s="454"/>
      <c r="N11" s="454"/>
      <c r="O11" s="454"/>
      <c r="P11" s="66"/>
      <c r="Q11" s="66"/>
      <c r="R11" s="66"/>
      <c r="S11" s="455" t="s">
        <v>188</v>
      </c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66"/>
      <c r="AI11" s="67"/>
    </row>
    <row r="12" spans="1:37" ht="14.25" customHeight="1" x14ac:dyDescent="0.3">
      <c r="A12" s="453"/>
      <c r="B12" s="331"/>
      <c r="C12" s="331"/>
      <c r="D12" s="331"/>
      <c r="E12" s="331"/>
      <c r="F12" s="331"/>
      <c r="G12" s="331"/>
      <c r="H12" s="331"/>
      <c r="I12" s="331"/>
      <c r="J12" s="331"/>
      <c r="K12" s="331"/>
      <c r="L12" s="331"/>
      <c r="M12" s="331"/>
      <c r="N12" s="331"/>
      <c r="O12" s="331"/>
      <c r="P12" s="66"/>
      <c r="Q12" s="66"/>
      <c r="R12" s="66"/>
      <c r="S12" s="453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66"/>
      <c r="AI12" s="67"/>
    </row>
    <row r="13" spans="1:37" ht="14.25" customHeight="1" x14ac:dyDescent="0.3">
      <c r="A13" s="462" t="s">
        <v>2</v>
      </c>
      <c r="B13" s="331"/>
      <c r="C13" s="331"/>
      <c r="D13" s="483" t="s">
        <v>3</v>
      </c>
      <c r="E13" s="331"/>
      <c r="F13" s="331"/>
      <c r="G13" s="331"/>
      <c r="H13" s="331"/>
      <c r="I13" s="331"/>
      <c r="J13" s="331"/>
      <c r="K13" s="331"/>
      <c r="L13" s="331"/>
      <c r="M13" s="456" t="s">
        <v>4</v>
      </c>
      <c r="N13" s="331"/>
      <c r="O13" s="331"/>
      <c r="P13" s="66"/>
      <c r="Q13" s="66"/>
      <c r="R13" s="66"/>
      <c r="S13" s="462" t="s">
        <v>2</v>
      </c>
      <c r="T13" s="462"/>
      <c r="U13" s="462"/>
      <c r="V13" s="462"/>
      <c r="W13" s="462"/>
      <c r="X13" s="224" t="str">
        <f>D13</f>
        <v>OBJETO</v>
      </c>
      <c r="AE13" s="456"/>
      <c r="AF13" s="331"/>
      <c r="AG13" s="331"/>
      <c r="AH13" s="487" t="s">
        <v>4</v>
      </c>
      <c r="AI13" s="487"/>
      <c r="AJ13" s="225"/>
      <c r="AK13" s="225"/>
    </row>
    <row r="14" spans="1:37" ht="30" customHeight="1" x14ac:dyDescent="0.3">
      <c r="A14" s="463" t="s">
        <v>5</v>
      </c>
      <c r="B14" s="331"/>
      <c r="C14" s="331"/>
      <c r="D14" s="463" t="s">
        <v>6</v>
      </c>
      <c r="E14" s="331"/>
      <c r="F14" s="331"/>
      <c r="G14" s="331"/>
      <c r="H14" s="331"/>
      <c r="I14" s="331"/>
      <c r="J14" s="331"/>
      <c r="K14" s="331"/>
      <c r="L14" s="331"/>
      <c r="M14" s="484" t="s">
        <v>7</v>
      </c>
      <c r="N14" s="331"/>
      <c r="O14" s="331"/>
      <c r="P14" s="66"/>
      <c r="Q14" s="66"/>
      <c r="R14" s="66"/>
      <c r="S14" s="463" t="s">
        <v>5</v>
      </c>
      <c r="T14" s="463"/>
      <c r="U14" s="463"/>
      <c r="V14" s="463"/>
      <c r="W14" s="463"/>
      <c r="X14" s="461" t="str">
        <f>D14</f>
        <v>Repactuação de obra inacabada - CONSTRUÇÃO DE QUADRA COBERTA COM VESTIARIOS - EMEB MARIA FERNANDA LOPES PIFFER</v>
      </c>
      <c r="Y14" s="461"/>
      <c r="Z14" s="461"/>
      <c r="AA14" s="461"/>
      <c r="AB14" s="461"/>
      <c r="AC14" s="461"/>
      <c r="AD14" s="461"/>
      <c r="AE14" s="461"/>
      <c r="AF14" s="461"/>
      <c r="AG14" s="461"/>
      <c r="AH14" s="488" t="s">
        <v>7</v>
      </c>
      <c r="AI14" s="488"/>
    </row>
    <row r="15" spans="1:37" ht="14.25" customHeight="1" x14ac:dyDescent="0.3">
      <c r="A15" s="453"/>
      <c r="B15" s="331"/>
      <c r="C15" s="331"/>
      <c r="D15" s="331"/>
      <c r="E15" s="331"/>
      <c r="F15" s="331"/>
      <c r="G15" s="331"/>
      <c r="H15" s="331"/>
      <c r="I15" s="331"/>
      <c r="J15" s="331"/>
      <c r="K15" s="331"/>
      <c r="L15" s="331"/>
      <c r="M15" s="331"/>
      <c r="N15" s="331"/>
      <c r="O15" s="331"/>
      <c r="P15" s="66"/>
      <c r="Q15" s="66"/>
      <c r="R15" s="66"/>
      <c r="S15" s="453"/>
      <c r="T15" s="331"/>
      <c r="U15" s="331"/>
      <c r="V15" s="331"/>
      <c r="W15" s="331"/>
      <c r="X15" s="331"/>
      <c r="Y15" s="331"/>
      <c r="Z15" s="331"/>
      <c r="AA15" s="331"/>
      <c r="AB15" s="331"/>
      <c r="AC15" s="331"/>
      <c r="AD15" s="331"/>
      <c r="AE15" s="331"/>
      <c r="AF15" s="331"/>
      <c r="AG15" s="331"/>
      <c r="AH15" s="66"/>
      <c r="AI15" s="67"/>
    </row>
    <row r="16" spans="1:37" ht="14.25" customHeight="1" x14ac:dyDescent="0.3">
      <c r="A16" s="462" t="s">
        <v>8</v>
      </c>
      <c r="B16" s="331"/>
      <c r="C16" s="331"/>
      <c r="D16" s="331"/>
      <c r="E16" s="483" t="s">
        <v>9</v>
      </c>
      <c r="F16" s="331"/>
      <c r="G16" s="331"/>
      <c r="H16" s="331"/>
      <c r="I16" s="331"/>
      <c r="J16" s="331"/>
      <c r="K16" s="331"/>
      <c r="L16" s="331"/>
      <c r="M16" s="331"/>
      <c r="N16" s="331"/>
      <c r="O16" s="331"/>
      <c r="P16" s="66"/>
      <c r="Q16" s="66"/>
      <c r="R16" s="66"/>
      <c r="S16" s="462" t="s">
        <v>8</v>
      </c>
      <c r="T16" s="462"/>
      <c r="U16" s="462"/>
      <c r="V16" s="462"/>
      <c r="W16" s="462"/>
      <c r="X16" s="462"/>
      <c r="Z16" s="483" t="s">
        <v>9</v>
      </c>
      <c r="AA16" s="331"/>
      <c r="AB16" s="331"/>
      <c r="AC16" s="331"/>
      <c r="AD16" s="331"/>
      <c r="AE16" s="331"/>
      <c r="AF16" s="331"/>
      <c r="AG16" s="331"/>
      <c r="AH16" s="331"/>
      <c r="AI16" s="331"/>
      <c r="AJ16" s="331"/>
    </row>
    <row r="17" spans="1:36" ht="14.25" customHeight="1" x14ac:dyDescent="0.3">
      <c r="A17" s="489" t="s">
        <v>10</v>
      </c>
      <c r="B17" s="331"/>
      <c r="C17" s="331"/>
      <c r="D17" s="331"/>
      <c r="E17" s="490" t="s">
        <v>11</v>
      </c>
      <c r="F17" s="331"/>
      <c r="G17" s="331"/>
      <c r="H17" s="331"/>
      <c r="I17" s="331"/>
      <c r="J17" s="331"/>
      <c r="K17" s="331"/>
      <c r="L17" s="331"/>
      <c r="M17" s="331"/>
      <c r="N17" s="331"/>
      <c r="O17" s="331"/>
      <c r="P17" s="66"/>
      <c r="Q17" s="66"/>
      <c r="R17" s="66"/>
      <c r="S17" s="10" t="s">
        <v>10</v>
      </c>
      <c r="T17" s="10"/>
      <c r="U17" s="10"/>
      <c r="V17" s="10"/>
      <c r="W17" s="10"/>
      <c r="X17" s="185"/>
      <c r="Z17" s="490" t="s">
        <v>11</v>
      </c>
      <c r="AA17" s="331"/>
      <c r="AB17" s="331"/>
      <c r="AC17" s="331"/>
      <c r="AD17" s="331"/>
      <c r="AE17" s="331"/>
      <c r="AF17" s="331"/>
      <c r="AG17" s="331"/>
      <c r="AH17" s="331"/>
      <c r="AI17" s="331"/>
      <c r="AJ17" s="331"/>
    </row>
    <row r="18" spans="1:36" ht="14.25" customHeight="1" x14ac:dyDescent="0.3">
      <c r="A18" s="453"/>
      <c r="B18" s="331"/>
      <c r="C18" s="331"/>
      <c r="D18" s="331"/>
      <c r="E18" s="331"/>
      <c r="F18" s="331"/>
      <c r="G18" s="331"/>
      <c r="H18" s="331"/>
      <c r="I18" s="331"/>
      <c r="J18" s="331"/>
      <c r="K18" s="331"/>
      <c r="L18" s="331"/>
      <c r="M18" s="331"/>
      <c r="N18" s="331"/>
      <c r="O18" s="331"/>
      <c r="P18" s="66"/>
      <c r="Q18" s="66"/>
      <c r="R18" s="66"/>
      <c r="S18" s="453"/>
      <c r="T18" s="331"/>
      <c r="U18" s="331"/>
      <c r="V18" s="331"/>
      <c r="W18" s="331"/>
      <c r="X18" s="331"/>
      <c r="Y18" s="331"/>
      <c r="Z18" s="331"/>
      <c r="AA18" s="331"/>
      <c r="AB18" s="331"/>
      <c r="AC18" s="331"/>
      <c r="AD18" s="331"/>
      <c r="AE18" s="331"/>
      <c r="AF18" s="331"/>
      <c r="AG18" s="331"/>
      <c r="AH18" s="66"/>
      <c r="AI18" s="67"/>
    </row>
    <row r="19" spans="1:36" ht="14.25" customHeight="1" x14ac:dyDescent="0.3">
      <c r="A19" s="453"/>
      <c r="B19" s="331"/>
      <c r="C19" s="331"/>
      <c r="D19" s="331"/>
      <c r="E19" s="331"/>
      <c r="F19" s="331"/>
      <c r="G19" s="331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453"/>
      <c r="T19" s="331"/>
      <c r="U19" s="331"/>
      <c r="V19" s="331"/>
      <c r="W19" s="331"/>
      <c r="X19" s="331"/>
      <c r="Y19" s="331"/>
      <c r="Z19" s="66"/>
      <c r="AA19" s="66"/>
      <c r="AB19" s="66"/>
      <c r="AC19" s="66"/>
      <c r="AD19" s="66"/>
      <c r="AE19" s="66"/>
      <c r="AF19" s="66"/>
      <c r="AG19" s="66"/>
      <c r="AH19" s="66"/>
      <c r="AI19" s="67"/>
    </row>
    <row r="20" spans="1:36" ht="15.75" customHeight="1" x14ac:dyDescent="0.3">
      <c r="A20" s="485"/>
      <c r="B20" s="486"/>
      <c r="C20" s="458"/>
      <c r="D20" s="464" t="s">
        <v>189</v>
      </c>
      <c r="E20" s="465"/>
      <c r="F20" s="465"/>
      <c r="G20" s="465"/>
      <c r="H20" s="465"/>
      <c r="I20" s="465"/>
      <c r="J20" s="465"/>
      <c r="K20" s="465"/>
      <c r="L20" s="465"/>
      <c r="M20" s="465"/>
      <c r="N20" s="465"/>
      <c r="O20" s="465"/>
      <c r="P20" s="465"/>
      <c r="Q20" s="465"/>
      <c r="R20" s="465"/>
      <c r="S20" s="464" t="s">
        <v>189</v>
      </c>
      <c r="T20" s="465"/>
      <c r="U20" s="465"/>
      <c r="V20" s="465"/>
      <c r="W20" s="465"/>
      <c r="X20" s="465"/>
      <c r="Y20" s="465"/>
      <c r="Z20" s="465"/>
      <c r="AA20" s="465"/>
      <c r="AB20" s="465"/>
      <c r="AC20" s="465"/>
      <c r="AD20" s="465"/>
      <c r="AE20" s="465"/>
      <c r="AF20" s="465"/>
      <c r="AG20" s="465"/>
      <c r="AH20" s="68"/>
      <c r="AI20" s="491" t="s">
        <v>190</v>
      </c>
    </row>
    <row r="21" spans="1:36" ht="27.75" customHeight="1" x14ac:dyDescent="0.3">
      <c r="A21" s="216" t="s">
        <v>191</v>
      </c>
      <c r="B21" s="218" t="s">
        <v>192</v>
      </c>
      <c r="C21" s="69" t="s">
        <v>193</v>
      </c>
      <c r="D21" s="70" t="s">
        <v>194</v>
      </c>
      <c r="E21" s="71" t="s">
        <v>195</v>
      </c>
      <c r="F21" s="72">
        <v>1</v>
      </c>
      <c r="G21" s="73" t="s">
        <v>194</v>
      </c>
      <c r="H21" s="73" t="s">
        <v>195</v>
      </c>
      <c r="I21" s="74">
        <f>+F21+1</f>
        <v>2</v>
      </c>
      <c r="J21" s="75" t="s">
        <v>194</v>
      </c>
      <c r="K21" s="75" t="s">
        <v>195</v>
      </c>
      <c r="L21" s="76">
        <f>+I21+1</f>
        <v>3</v>
      </c>
      <c r="M21" s="77" t="s">
        <v>194</v>
      </c>
      <c r="N21" s="77" t="s">
        <v>195</v>
      </c>
      <c r="O21" s="78">
        <f>+L21+1</f>
        <v>4</v>
      </c>
      <c r="P21" s="79" t="s">
        <v>194</v>
      </c>
      <c r="Q21" s="79" t="s">
        <v>195</v>
      </c>
      <c r="R21" s="80">
        <f>+O21+1</f>
        <v>5</v>
      </c>
      <c r="S21" s="81" t="s">
        <v>194</v>
      </c>
      <c r="T21" s="81" t="s">
        <v>195</v>
      </c>
      <c r="U21" s="82">
        <f>+R21+1</f>
        <v>6</v>
      </c>
      <c r="V21" s="83" t="s">
        <v>194</v>
      </c>
      <c r="W21" s="83" t="s">
        <v>195</v>
      </c>
      <c r="X21" s="84">
        <f>+U21+1</f>
        <v>7</v>
      </c>
      <c r="Y21" s="85" t="s">
        <v>194</v>
      </c>
      <c r="Z21" s="85" t="s">
        <v>195</v>
      </c>
      <c r="AA21" s="86">
        <f>+X21+1</f>
        <v>8</v>
      </c>
      <c r="AB21" s="70" t="s">
        <v>194</v>
      </c>
      <c r="AC21" s="70" t="s">
        <v>195</v>
      </c>
      <c r="AD21" s="87">
        <f>+AA21+1</f>
        <v>9</v>
      </c>
      <c r="AE21" s="73" t="s">
        <v>194</v>
      </c>
      <c r="AF21" s="73" t="s">
        <v>195</v>
      </c>
      <c r="AG21" s="74">
        <f>+AD21+1</f>
        <v>10</v>
      </c>
      <c r="AH21" s="88" t="s">
        <v>194</v>
      </c>
      <c r="AI21" s="492"/>
    </row>
    <row r="22" spans="1:36" ht="17.399999999999999" x14ac:dyDescent="0.3">
      <c r="A22" s="221" t="str">
        <f>'PO - REFERENCIAL (2026)'!B286</f>
        <v>1.00</v>
      </c>
      <c r="B22" s="219" t="s">
        <v>30</v>
      </c>
      <c r="C22" s="217">
        <f>'PO - FORNECEDOR'!O282</f>
        <v>0</v>
      </c>
      <c r="D22" s="243">
        <v>0</v>
      </c>
      <c r="E22" s="476">
        <f t="shared" ref="E22:E41" si="0">D22*C22</f>
        <v>0</v>
      </c>
      <c r="F22" s="458"/>
      <c r="G22" s="244">
        <v>0</v>
      </c>
      <c r="H22" s="457">
        <f t="shared" ref="H22:H41" si="1">G22*C22</f>
        <v>0</v>
      </c>
      <c r="I22" s="458"/>
      <c r="J22" s="245">
        <v>0</v>
      </c>
      <c r="K22" s="469">
        <f t="shared" ref="K22:K41" si="2">J22*C22</f>
        <v>0</v>
      </c>
      <c r="L22" s="458"/>
      <c r="M22" s="246">
        <v>0</v>
      </c>
      <c r="N22" s="475">
        <f t="shared" ref="N22:N41" si="3">M22*C22</f>
        <v>0</v>
      </c>
      <c r="O22" s="458"/>
      <c r="P22" s="247">
        <v>0</v>
      </c>
      <c r="Q22" s="468">
        <f t="shared" ref="Q22:Q41" si="4">P22*C22</f>
        <v>0</v>
      </c>
      <c r="R22" s="458"/>
      <c r="S22" s="248">
        <v>0</v>
      </c>
      <c r="T22" s="460">
        <f t="shared" ref="T22:T41" si="5">S22*C22</f>
        <v>0</v>
      </c>
      <c r="U22" s="458"/>
      <c r="V22" s="249">
        <v>0</v>
      </c>
      <c r="W22" s="459">
        <f t="shared" ref="W22:W41" si="6">V22*C22</f>
        <v>0</v>
      </c>
      <c r="X22" s="458"/>
      <c r="Y22" s="250">
        <v>0</v>
      </c>
      <c r="Z22" s="467">
        <f t="shared" ref="Z22:Z41" si="7">Y22*C22</f>
        <v>0</v>
      </c>
      <c r="AA22" s="458"/>
      <c r="AB22" s="243">
        <v>0</v>
      </c>
      <c r="AC22" s="466">
        <f t="shared" ref="AC22:AC41" si="8">AB22*C22</f>
        <v>0</v>
      </c>
      <c r="AD22" s="458"/>
      <c r="AE22" s="251">
        <v>0</v>
      </c>
      <c r="AF22" s="457">
        <f t="shared" ref="AF22:AF41" si="9">AE22*C22</f>
        <v>0</v>
      </c>
      <c r="AG22" s="458"/>
      <c r="AH22" s="89">
        <f t="shared" ref="AH22:AI37" si="10">D22+G22+J22+M22+P22+S22+V22+Y22+AB22+AE22</f>
        <v>0</v>
      </c>
      <c r="AI22" s="90">
        <f t="shared" si="10"/>
        <v>0</v>
      </c>
    </row>
    <row r="23" spans="1:36" ht="17.399999999999999" x14ac:dyDescent="0.3">
      <c r="A23" s="221" t="str">
        <f>'PO - REFERENCIAL (2026)'!B287</f>
        <v>2.00</v>
      </c>
      <c r="B23" s="219" t="s">
        <v>231</v>
      </c>
      <c r="C23" s="217">
        <f>'PO - FORNECEDOR'!O283</f>
        <v>0</v>
      </c>
      <c r="D23" s="243">
        <v>0</v>
      </c>
      <c r="E23" s="476">
        <f t="shared" si="0"/>
        <v>0</v>
      </c>
      <c r="F23" s="458"/>
      <c r="G23" s="244">
        <v>0</v>
      </c>
      <c r="H23" s="457">
        <f t="shared" si="1"/>
        <v>0</v>
      </c>
      <c r="I23" s="458"/>
      <c r="J23" s="245">
        <v>0</v>
      </c>
      <c r="K23" s="469">
        <f t="shared" si="2"/>
        <v>0</v>
      </c>
      <c r="L23" s="458"/>
      <c r="M23" s="246">
        <v>0</v>
      </c>
      <c r="N23" s="475">
        <f t="shared" si="3"/>
        <v>0</v>
      </c>
      <c r="O23" s="458"/>
      <c r="P23" s="247">
        <v>0</v>
      </c>
      <c r="Q23" s="468">
        <f t="shared" si="4"/>
        <v>0</v>
      </c>
      <c r="R23" s="458"/>
      <c r="S23" s="248">
        <v>0</v>
      </c>
      <c r="T23" s="460">
        <f t="shared" si="5"/>
        <v>0</v>
      </c>
      <c r="U23" s="458"/>
      <c r="V23" s="249">
        <v>0</v>
      </c>
      <c r="W23" s="459">
        <f t="shared" si="6"/>
        <v>0</v>
      </c>
      <c r="X23" s="458"/>
      <c r="Y23" s="250">
        <v>0</v>
      </c>
      <c r="Z23" s="467">
        <f t="shared" si="7"/>
        <v>0</v>
      </c>
      <c r="AA23" s="458"/>
      <c r="AB23" s="243">
        <v>0</v>
      </c>
      <c r="AC23" s="466">
        <f t="shared" si="8"/>
        <v>0</v>
      </c>
      <c r="AD23" s="458"/>
      <c r="AE23" s="251">
        <v>0</v>
      </c>
      <c r="AF23" s="457">
        <f t="shared" si="9"/>
        <v>0</v>
      </c>
      <c r="AG23" s="458"/>
      <c r="AH23" s="89">
        <f t="shared" si="10"/>
        <v>0</v>
      </c>
      <c r="AI23" s="90">
        <f t="shared" si="10"/>
        <v>0</v>
      </c>
    </row>
    <row r="24" spans="1:36" ht="17.399999999999999" x14ac:dyDescent="0.3">
      <c r="A24" s="221" t="str">
        <f>'PO - REFERENCIAL (2026)'!B288</f>
        <v>3.00</v>
      </c>
      <c r="B24" s="219" t="s">
        <v>250</v>
      </c>
      <c r="C24" s="217">
        <f>'PO - FORNECEDOR'!O284</f>
        <v>0</v>
      </c>
      <c r="D24" s="243">
        <v>0</v>
      </c>
      <c r="E24" s="476">
        <f t="shared" si="0"/>
        <v>0</v>
      </c>
      <c r="F24" s="458"/>
      <c r="G24" s="244">
        <v>0</v>
      </c>
      <c r="H24" s="457">
        <f t="shared" si="1"/>
        <v>0</v>
      </c>
      <c r="I24" s="458"/>
      <c r="J24" s="245">
        <v>0</v>
      </c>
      <c r="K24" s="469">
        <f t="shared" si="2"/>
        <v>0</v>
      </c>
      <c r="L24" s="458"/>
      <c r="M24" s="246">
        <v>0</v>
      </c>
      <c r="N24" s="475">
        <f t="shared" si="3"/>
        <v>0</v>
      </c>
      <c r="O24" s="458"/>
      <c r="P24" s="247">
        <v>0</v>
      </c>
      <c r="Q24" s="468">
        <f t="shared" si="4"/>
        <v>0</v>
      </c>
      <c r="R24" s="458"/>
      <c r="S24" s="248">
        <v>0</v>
      </c>
      <c r="T24" s="460">
        <f t="shared" si="5"/>
        <v>0</v>
      </c>
      <c r="U24" s="458"/>
      <c r="V24" s="249">
        <v>0</v>
      </c>
      <c r="W24" s="459">
        <f t="shared" si="6"/>
        <v>0</v>
      </c>
      <c r="X24" s="458"/>
      <c r="Y24" s="250">
        <v>0</v>
      </c>
      <c r="Z24" s="467">
        <f t="shared" si="7"/>
        <v>0</v>
      </c>
      <c r="AA24" s="458"/>
      <c r="AB24" s="243">
        <v>0</v>
      </c>
      <c r="AC24" s="466">
        <f t="shared" si="8"/>
        <v>0</v>
      </c>
      <c r="AD24" s="458"/>
      <c r="AE24" s="251">
        <v>0</v>
      </c>
      <c r="AF24" s="457">
        <f t="shared" si="9"/>
        <v>0</v>
      </c>
      <c r="AG24" s="458"/>
      <c r="AH24" s="89">
        <f t="shared" si="10"/>
        <v>0</v>
      </c>
      <c r="AI24" s="90">
        <f t="shared" si="10"/>
        <v>0</v>
      </c>
    </row>
    <row r="25" spans="1:36" ht="17.399999999999999" x14ac:dyDescent="0.3">
      <c r="A25" s="221" t="str">
        <f>'PO - REFERENCIAL (2026)'!B289</f>
        <v>4.00</v>
      </c>
      <c r="B25" s="219" t="s">
        <v>181</v>
      </c>
      <c r="C25" s="217">
        <f>'PO - FORNECEDOR'!O285</f>
        <v>0</v>
      </c>
      <c r="D25" s="243">
        <v>0</v>
      </c>
      <c r="E25" s="476">
        <f t="shared" si="0"/>
        <v>0</v>
      </c>
      <c r="F25" s="458"/>
      <c r="G25" s="244">
        <v>0</v>
      </c>
      <c r="H25" s="457">
        <f t="shared" si="1"/>
        <v>0</v>
      </c>
      <c r="I25" s="458"/>
      <c r="J25" s="245">
        <v>0</v>
      </c>
      <c r="K25" s="469">
        <f t="shared" si="2"/>
        <v>0</v>
      </c>
      <c r="L25" s="458"/>
      <c r="M25" s="246">
        <v>0</v>
      </c>
      <c r="N25" s="475">
        <f t="shared" si="3"/>
        <v>0</v>
      </c>
      <c r="O25" s="458"/>
      <c r="P25" s="247">
        <v>0</v>
      </c>
      <c r="Q25" s="468">
        <f t="shared" si="4"/>
        <v>0</v>
      </c>
      <c r="R25" s="458"/>
      <c r="S25" s="248">
        <v>0</v>
      </c>
      <c r="T25" s="460">
        <f t="shared" si="5"/>
        <v>0</v>
      </c>
      <c r="U25" s="458"/>
      <c r="V25" s="249">
        <v>0</v>
      </c>
      <c r="W25" s="459">
        <f t="shared" si="6"/>
        <v>0</v>
      </c>
      <c r="X25" s="458"/>
      <c r="Y25" s="250">
        <v>0</v>
      </c>
      <c r="Z25" s="467">
        <f t="shared" si="7"/>
        <v>0</v>
      </c>
      <c r="AA25" s="458"/>
      <c r="AB25" s="243">
        <v>0</v>
      </c>
      <c r="AC25" s="466">
        <f t="shared" si="8"/>
        <v>0</v>
      </c>
      <c r="AD25" s="458"/>
      <c r="AE25" s="251">
        <v>0</v>
      </c>
      <c r="AF25" s="457">
        <f t="shared" si="9"/>
        <v>0</v>
      </c>
      <c r="AG25" s="458"/>
      <c r="AH25" s="89">
        <f t="shared" si="10"/>
        <v>0</v>
      </c>
      <c r="AI25" s="90">
        <f t="shared" si="10"/>
        <v>0</v>
      </c>
    </row>
    <row r="26" spans="1:36" ht="26.4" x14ac:dyDescent="0.3">
      <c r="A26" s="221" t="str">
        <f>'PO - REFERENCIAL (2026)'!B290</f>
        <v>5.00</v>
      </c>
      <c r="B26" s="219" t="s">
        <v>272</v>
      </c>
      <c r="C26" s="217">
        <f>'PO - FORNECEDOR'!O286</f>
        <v>0</v>
      </c>
      <c r="D26" s="243">
        <v>0</v>
      </c>
      <c r="E26" s="476">
        <f t="shared" si="0"/>
        <v>0</v>
      </c>
      <c r="F26" s="458"/>
      <c r="G26" s="244">
        <v>0</v>
      </c>
      <c r="H26" s="457">
        <f t="shared" si="1"/>
        <v>0</v>
      </c>
      <c r="I26" s="458"/>
      <c r="J26" s="245">
        <v>0</v>
      </c>
      <c r="K26" s="469">
        <f t="shared" si="2"/>
        <v>0</v>
      </c>
      <c r="L26" s="458"/>
      <c r="M26" s="246">
        <v>0</v>
      </c>
      <c r="N26" s="475">
        <f t="shared" si="3"/>
        <v>0</v>
      </c>
      <c r="O26" s="458"/>
      <c r="P26" s="247">
        <v>0</v>
      </c>
      <c r="Q26" s="468">
        <f t="shared" si="4"/>
        <v>0</v>
      </c>
      <c r="R26" s="458"/>
      <c r="S26" s="248">
        <v>0</v>
      </c>
      <c r="T26" s="460">
        <f t="shared" si="5"/>
        <v>0</v>
      </c>
      <c r="U26" s="458"/>
      <c r="V26" s="249">
        <v>0</v>
      </c>
      <c r="W26" s="459">
        <f t="shared" si="6"/>
        <v>0</v>
      </c>
      <c r="X26" s="458"/>
      <c r="Y26" s="250">
        <v>0</v>
      </c>
      <c r="Z26" s="467">
        <f t="shared" si="7"/>
        <v>0</v>
      </c>
      <c r="AA26" s="458"/>
      <c r="AB26" s="243">
        <v>0</v>
      </c>
      <c r="AC26" s="466">
        <f t="shared" si="8"/>
        <v>0</v>
      </c>
      <c r="AD26" s="458"/>
      <c r="AE26" s="251">
        <v>0</v>
      </c>
      <c r="AF26" s="457">
        <f t="shared" si="9"/>
        <v>0</v>
      </c>
      <c r="AG26" s="458"/>
      <c r="AH26" s="89">
        <f t="shared" si="10"/>
        <v>0</v>
      </c>
      <c r="AI26" s="90">
        <f t="shared" si="10"/>
        <v>0</v>
      </c>
    </row>
    <row r="27" spans="1:36" ht="17.399999999999999" x14ac:dyDescent="0.3">
      <c r="A27" s="221" t="str">
        <f>'PO - REFERENCIAL (2026)'!B291</f>
        <v>6.00</v>
      </c>
      <c r="B27" s="219" t="s">
        <v>43</v>
      </c>
      <c r="C27" s="217">
        <f>'PO - FORNECEDOR'!O287</f>
        <v>0</v>
      </c>
      <c r="D27" s="243">
        <v>0</v>
      </c>
      <c r="E27" s="476">
        <f t="shared" si="0"/>
        <v>0</v>
      </c>
      <c r="F27" s="458"/>
      <c r="G27" s="244">
        <v>0</v>
      </c>
      <c r="H27" s="457">
        <f t="shared" si="1"/>
        <v>0</v>
      </c>
      <c r="I27" s="458"/>
      <c r="J27" s="245">
        <v>0</v>
      </c>
      <c r="K27" s="469">
        <f t="shared" si="2"/>
        <v>0</v>
      </c>
      <c r="L27" s="458"/>
      <c r="M27" s="246">
        <v>0</v>
      </c>
      <c r="N27" s="475">
        <f t="shared" si="3"/>
        <v>0</v>
      </c>
      <c r="O27" s="458"/>
      <c r="P27" s="247">
        <v>0</v>
      </c>
      <c r="Q27" s="468">
        <f t="shared" si="4"/>
        <v>0</v>
      </c>
      <c r="R27" s="458"/>
      <c r="S27" s="248">
        <v>0</v>
      </c>
      <c r="T27" s="460">
        <f t="shared" si="5"/>
        <v>0</v>
      </c>
      <c r="U27" s="458"/>
      <c r="V27" s="249">
        <v>0</v>
      </c>
      <c r="W27" s="459">
        <f t="shared" si="6"/>
        <v>0</v>
      </c>
      <c r="X27" s="458"/>
      <c r="Y27" s="250">
        <v>0</v>
      </c>
      <c r="Z27" s="467">
        <f t="shared" si="7"/>
        <v>0</v>
      </c>
      <c r="AA27" s="458"/>
      <c r="AB27" s="243">
        <v>0</v>
      </c>
      <c r="AC27" s="466">
        <f t="shared" si="8"/>
        <v>0</v>
      </c>
      <c r="AD27" s="458"/>
      <c r="AE27" s="251">
        <v>0</v>
      </c>
      <c r="AF27" s="457">
        <f t="shared" si="9"/>
        <v>0</v>
      </c>
      <c r="AG27" s="458"/>
      <c r="AH27" s="89">
        <f t="shared" si="10"/>
        <v>0</v>
      </c>
      <c r="AI27" s="90">
        <f t="shared" si="10"/>
        <v>0</v>
      </c>
    </row>
    <row r="28" spans="1:36" ht="17.399999999999999" x14ac:dyDescent="0.3">
      <c r="A28" s="221" t="str">
        <f>'PO - REFERENCIAL (2026)'!B292</f>
        <v>7.00</v>
      </c>
      <c r="B28" s="219" t="s">
        <v>182</v>
      </c>
      <c r="C28" s="217">
        <f>'PO - FORNECEDOR'!O288</f>
        <v>0</v>
      </c>
      <c r="D28" s="243">
        <v>0</v>
      </c>
      <c r="E28" s="476">
        <f t="shared" si="0"/>
        <v>0</v>
      </c>
      <c r="F28" s="458"/>
      <c r="G28" s="244">
        <v>0</v>
      </c>
      <c r="H28" s="457">
        <f t="shared" si="1"/>
        <v>0</v>
      </c>
      <c r="I28" s="458"/>
      <c r="J28" s="245">
        <v>0</v>
      </c>
      <c r="K28" s="469">
        <f t="shared" si="2"/>
        <v>0</v>
      </c>
      <c r="L28" s="458"/>
      <c r="M28" s="246">
        <v>0</v>
      </c>
      <c r="N28" s="475">
        <f t="shared" si="3"/>
        <v>0</v>
      </c>
      <c r="O28" s="458"/>
      <c r="P28" s="247">
        <v>0</v>
      </c>
      <c r="Q28" s="468">
        <f t="shared" si="4"/>
        <v>0</v>
      </c>
      <c r="R28" s="458"/>
      <c r="S28" s="248">
        <v>0</v>
      </c>
      <c r="T28" s="460">
        <f t="shared" si="5"/>
        <v>0</v>
      </c>
      <c r="U28" s="458"/>
      <c r="V28" s="249">
        <v>0</v>
      </c>
      <c r="W28" s="459">
        <f t="shared" si="6"/>
        <v>0</v>
      </c>
      <c r="X28" s="458"/>
      <c r="Y28" s="250">
        <v>0</v>
      </c>
      <c r="Z28" s="467">
        <f t="shared" si="7"/>
        <v>0</v>
      </c>
      <c r="AA28" s="458"/>
      <c r="AB28" s="243">
        <v>0</v>
      </c>
      <c r="AC28" s="466">
        <f t="shared" si="8"/>
        <v>0</v>
      </c>
      <c r="AD28" s="458"/>
      <c r="AE28" s="251">
        <v>0</v>
      </c>
      <c r="AF28" s="457">
        <f t="shared" si="9"/>
        <v>0</v>
      </c>
      <c r="AG28" s="458"/>
      <c r="AH28" s="89">
        <f t="shared" si="10"/>
        <v>0</v>
      </c>
      <c r="AI28" s="90">
        <f t="shared" si="10"/>
        <v>0</v>
      </c>
    </row>
    <row r="29" spans="1:36" ht="17.399999999999999" x14ac:dyDescent="0.3">
      <c r="A29" s="221" t="str">
        <f>'PO - REFERENCIAL (2026)'!B293</f>
        <v>8.00</v>
      </c>
      <c r="B29" s="219" t="s">
        <v>45</v>
      </c>
      <c r="C29" s="217">
        <f>'PO - FORNECEDOR'!O289</f>
        <v>0</v>
      </c>
      <c r="D29" s="243">
        <v>0</v>
      </c>
      <c r="E29" s="476">
        <f t="shared" si="0"/>
        <v>0</v>
      </c>
      <c r="F29" s="458"/>
      <c r="G29" s="244">
        <v>0</v>
      </c>
      <c r="H29" s="457">
        <f t="shared" si="1"/>
        <v>0</v>
      </c>
      <c r="I29" s="458"/>
      <c r="J29" s="245">
        <v>0</v>
      </c>
      <c r="K29" s="469">
        <f t="shared" si="2"/>
        <v>0</v>
      </c>
      <c r="L29" s="458"/>
      <c r="M29" s="246">
        <v>0</v>
      </c>
      <c r="N29" s="475">
        <f t="shared" si="3"/>
        <v>0</v>
      </c>
      <c r="O29" s="458"/>
      <c r="P29" s="247">
        <v>0</v>
      </c>
      <c r="Q29" s="468">
        <f t="shared" si="4"/>
        <v>0</v>
      </c>
      <c r="R29" s="458"/>
      <c r="S29" s="248">
        <v>0</v>
      </c>
      <c r="T29" s="460">
        <f t="shared" si="5"/>
        <v>0</v>
      </c>
      <c r="U29" s="458"/>
      <c r="V29" s="249">
        <v>0</v>
      </c>
      <c r="W29" s="459">
        <f t="shared" si="6"/>
        <v>0</v>
      </c>
      <c r="X29" s="458"/>
      <c r="Y29" s="250">
        <v>0</v>
      </c>
      <c r="Z29" s="467">
        <f t="shared" si="7"/>
        <v>0</v>
      </c>
      <c r="AA29" s="458"/>
      <c r="AB29" s="243">
        <v>0</v>
      </c>
      <c r="AC29" s="466">
        <f t="shared" si="8"/>
        <v>0</v>
      </c>
      <c r="AD29" s="458"/>
      <c r="AE29" s="251">
        <v>0</v>
      </c>
      <c r="AF29" s="457">
        <f t="shared" si="9"/>
        <v>0</v>
      </c>
      <c r="AG29" s="458"/>
      <c r="AH29" s="89">
        <f t="shared" si="10"/>
        <v>0</v>
      </c>
      <c r="AI29" s="90">
        <f t="shared" si="10"/>
        <v>0</v>
      </c>
    </row>
    <row r="30" spans="1:36" ht="17.399999999999999" x14ac:dyDescent="0.3">
      <c r="A30" s="221" t="str">
        <f>'PO - REFERENCIAL (2026)'!B294</f>
        <v>9.00</v>
      </c>
      <c r="B30" s="219" t="s">
        <v>302</v>
      </c>
      <c r="C30" s="217">
        <f>'PO - FORNECEDOR'!O290</f>
        <v>0</v>
      </c>
      <c r="D30" s="243">
        <v>0</v>
      </c>
      <c r="E30" s="476">
        <f t="shared" si="0"/>
        <v>0</v>
      </c>
      <c r="F30" s="458"/>
      <c r="G30" s="244">
        <v>0</v>
      </c>
      <c r="H30" s="457">
        <f t="shared" si="1"/>
        <v>0</v>
      </c>
      <c r="I30" s="458"/>
      <c r="J30" s="245">
        <v>0</v>
      </c>
      <c r="K30" s="469">
        <f t="shared" si="2"/>
        <v>0</v>
      </c>
      <c r="L30" s="458"/>
      <c r="M30" s="246">
        <v>0</v>
      </c>
      <c r="N30" s="475">
        <f t="shared" si="3"/>
        <v>0</v>
      </c>
      <c r="O30" s="458"/>
      <c r="P30" s="247">
        <v>0</v>
      </c>
      <c r="Q30" s="468">
        <f t="shared" si="4"/>
        <v>0</v>
      </c>
      <c r="R30" s="458"/>
      <c r="S30" s="248">
        <v>0</v>
      </c>
      <c r="T30" s="460">
        <f t="shared" si="5"/>
        <v>0</v>
      </c>
      <c r="U30" s="458"/>
      <c r="V30" s="249">
        <v>0</v>
      </c>
      <c r="W30" s="459">
        <f t="shared" si="6"/>
        <v>0</v>
      </c>
      <c r="X30" s="458"/>
      <c r="Y30" s="250">
        <v>0</v>
      </c>
      <c r="Z30" s="467">
        <f t="shared" si="7"/>
        <v>0</v>
      </c>
      <c r="AA30" s="458"/>
      <c r="AB30" s="243">
        <v>0</v>
      </c>
      <c r="AC30" s="466">
        <f t="shared" si="8"/>
        <v>0</v>
      </c>
      <c r="AD30" s="458"/>
      <c r="AE30" s="251">
        <v>0</v>
      </c>
      <c r="AF30" s="457">
        <f t="shared" si="9"/>
        <v>0</v>
      </c>
      <c r="AG30" s="458"/>
      <c r="AH30" s="89">
        <f t="shared" si="10"/>
        <v>0</v>
      </c>
      <c r="AI30" s="90">
        <f t="shared" si="10"/>
        <v>0</v>
      </c>
    </row>
    <row r="31" spans="1:36" ht="26.4" x14ac:dyDescent="0.3">
      <c r="A31" s="221" t="str">
        <f>'PO - REFERENCIAL (2026)'!B295</f>
        <v>10.0</v>
      </c>
      <c r="B31" s="219" t="s">
        <v>320</v>
      </c>
      <c r="C31" s="217">
        <f>'PO - FORNECEDOR'!O291</f>
        <v>0</v>
      </c>
      <c r="D31" s="243">
        <v>0</v>
      </c>
      <c r="E31" s="476">
        <f t="shared" si="0"/>
        <v>0</v>
      </c>
      <c r="F31" s="458"/>
      <c r="G31" s="244">
        <v>0</v>
      </c>
      <c r="H31" s="457">
        <f t="shared" si="1"/>
        <v>0</v>
      </c>
      <c r="I31" s="458"/>
      <c r="J31" s="245">
        <v>0</v>
      </c>
      <c r="K31" s="469">
        <f t="shared" si="2"/>
        <v>0</v>
      </c>
      <c r="L31" s="458"/>
      <c r="M31" s="246">
        <v>0</v>
      </c>
      <c r="N31" s="475">
        <f t="shared" si="3"/>
        <v>0</v>
      </c>
      <c r="O31" s="458"/>
      <c r="P31" s="247">
        <v>0</v>
      </c>
      <c r="Q31" s="468">
        <f t="shared" si="4"/>
        <v>0</v>
      </c>
      <c r="R31" s="458"/>
      <c r="S31" s="248">
        <v>0</v>
      </c>
      <c r="T31" s="460">
        <f t="shared" si="5"/>
        <v>0</v>
      </c>
      <c r="U31" s="458"/>
      <c r="V31" s="249">
        <v>0</v>
      </c>
      <c r="W31" s="459">
        <f t="shared" si="6"/>
        <v>0</v>
      </c>
      <c r="X31" s="458"/>
      <c r="Y31" s="250">
        <v>0</v>
      </c>
      <c r="Z31" s="467">
        <f t="shared" si="7"/>
        <v>0</v>
      </c>
      <c r="AA31" s="458"/>
      <c r="AB31" s="243">
        <v>0</v>
      </c>
      <c r="AC31" s="466">
        <f t="shared" si="8"/>
        <v>0</v>
      </c>
      <c r="AD31" s="458"/>
      <c r="AE31" s="251">
        <v>0</v>
      </c>
      <c r="AF31" s="457">
        <f t="shared" si="9"/>
        <v>0</v>
      </c>
      <c r="AG31" s="458"/>
      <c r="AH31" s="89">
        <f t="shared" si="10"/>
        <v>0</v>
      </c>
      <c r="AI31" s="90">
        <f t="shared" si="10"/>
        <v>0</v>
      </c>
    </row>
    <row r="32" spans="1:36" ht="17.399999999999999" x14ac:dyDescent="0.3">
      <c r="A32" s="221" t="str">
        <f>'PO - REFERENCIAL (2026)'!B296</f>
        <v>11.0</v>
      </c>
      <c r="B32" s="219" t="s">
        <v>61</v>
      </c>
      <c r="C32" s="217">
        <f>'PO - FORNECEDOR'!O292</f>
        <v>0</v>
      </c>
      <c r="D32" s="243">
        <v>0</v>
      </c>
      <c r="E32" s="476">
        <f t="shared" si="0"/>
        <v>0</v>
      </c>
      <c r="F32" s="458"/>
      <c r="G32" s="244">
        <v>0</v>
      </c>
      <c r="H32" s="457">
        <f t="shared" si="1"/>
        <v>0</v>
      </c>
      <c r="I32" s="458"/>
      <c r="J32" s="245">
        <v>0</v>
      </c>
      <c r="K32" s="469">
        <f t="shared" si="2"/>
        <v>0</v>
      </c>
      <c r="L32" s="458"/>
      <c r="M32" s="246">
        <v>0</v>
      </c>
      <c r="N32" s="475">
        <f t="shared" si="3"/>
        <v>0</v>
      </c>
      <c r="O32" s="458"/>
      <c r="P32" s="247">
        <v>0</v>
      </c>
      <c r="Q32" s="468">
        <f t="shared" si="4"/>
        <v>0</v>
      </c>
      <c r="R32" s="458"/>
      <c r="S32" s="248">
        <v>0</v>
      </c>
      <c r="T32" s="460">
        <f t="shared" si="5"/>
        <v>0</v>
      </c>
      <c r="U32" s="458"/>
      <c r="V32" s="249">
        <v>0</v>
      </c>
      <c r="W32" s="459">
        <f t="shared" si="6"/>
        <v>0</v>
      </c>
      <c r="X32" s="458"/>
      <c r="Y32" s="250">
        <v>0</v>
      </c>
      <c r="Z32" s="467">
        <f t="shared" si="7"/>
        <v>0</v>
      </c>
      <c r="AA32" s="458"/>
      <c r="AB32" s="243">
        <v>0</v>
      </c>
      <c r="AC32" s="466">
        <f t="shared" si="8"/>
        <v>0</v>
      </c>
      <c r="AD32" s="458"/>
      <c r="AE32" s="251">
        <v>0</v>
      </c>
      <c r="AF32" s="457">
        <f t="shared" si="9"/>
        <v>0</v>
      </c>
      <c r="AG32" s="458"/>
      <c r="AH32" s="89">
        <f t="shared" si="10"/>
        <v>0</v>
      </c>
      <c r="AI32" s="90">
        <f t="shared" si="10"/>
        <v>0</v>
      </c>
    </row>
    <row r="33" spans="1:35" ht="17.399999999999999" x14ac:dyDescent="0.3">
      <c r="A33" s="221" t="str">
        <f>'PO - REFERENCIAL (2026)'!B297</f>
        <v>12.0</v>
      </c>
      <c r="B33" s="219" t="s">
        <v>344</v>
      </c>
      <c r="C33" s="217">
        <f>'PO - FORNECEDOR'!O293</f>
        <v>0</v>
      </c>
      <c r="D33" s="243">
        <v>0</v>
      </c>
      <c r="E33" s="476">
        <f t="shared" si="0"/>
        <v>0</v>
      </c>
      <c r="F33" s="458"/>
      <c r="G33" s="244">
        <v>0</v>
      </c>
      <c r="H33" s="457">
        <f t="shared" si="1"/>
        <v>0</v>
      </c>
      <c r="I33" s="458"/>
      <c r="J33" s="245">
        <v>0</v>
      </c>
      <c r="K33" s="469">
        <f t="shared" si="2"/>
        <v>0</v>
      </c>
      <c r="L33" s="458"/>
      <c r="M33" s="246">
        <v>0</v>
      </c>
      <c r="N33" s="475">
        <f t="shared" si="3"/>
        <v>0</v>
      </c>
      <c r="O33" s="458"/>
      <c r="P33" s="247">
        <v>0</v>
      </c>
      <c r="Q33" s="468">
        <f t="shared" si="4"/>
        <v>0</v>
      </c>
      <c r="R33" s="458"/>
      <c r="S33" s="248">
        <v>0</v>
      </c>
      <c r="T33" s="460">
        <f t="shared" si="5"/>
        <v>0</v>
      </c>
      <c r="U33" s="458"/>
      <c r="V33" s="249">
        <v>0</v>
      </c>
      <c r="W33" s="459">
        <f t="shared" si="6"/>
        <v>0</v>
      </c>
      <c r="X33" s="458"/>
      <c r="Y33" s="250">
        <v>0</v>
      </c>
      <c r="Z33" s="467">
        <f t="shared" si="7"/>
        <v>0</v>
      </c>
      <c r="AA33" s="458"/>
      <c r="AB33" s="243">
        <v>0</v>
      </c>
      <c r="AC33" s="466">
        <f t="shared" si="8"/>
        <v>0</v>
      </c>
      <c r="AD33" s="458"/>
      <c r="AE33" s="251">
        <v>0</v>
      </c>
      <c r="AF33" s="457">
        <f t="shared" si="9"/>
        <v>0</v>
      </c>
      <c r="AG33" s="458"/>
      <c r="AH33" s="89">
        <f t="shared" si="10"/>
        <v>0</v>
      </c>
      <c r="AI33" s="90">
        <f t="shared" si="10"/>
        <v>0</v>
      </c>
    </row>
    <row r="34" spans="1:35" ht="17.399999999999999" x14ac:dyDescent="0.3">
      <c r="A34" s="221" t="str">
        <f>'PO - REFERENCIAL (2026)'!B298</f>
        <v>13.0</v>
      </c>
      <c r="B34" s="219" t="s">
        <v>380</v>
      </c>
      <c r="C34" s="217">
        <f>'PO - FORNECEDOR'!O294</f>
        <v>0</v>
      </c>
      <c r="D34" s="243">
        <v>0</v>
      </c>
      <c r="E34" s="476">
        <f t="shared" si="0"/>
        <v>0</v>
      </c>
      <c r="F34" s="458"/>
      <c r="G34" s="244">
        <v>0</v>
      </c>
      <c r="H34" s="457">
        <f t="shared" si="1"/>
        <v>0</v>
      </c>
      <c r="I34" s="458"/>
      <c r="J34" s="245">
        <v>0</v>
      </c>
      <c r="K34" s="469">
        <f t="shared" si="2"/>
        <v>0</v>
      </c>
      <c r="L34" s="458"/>
      <c r="M34" s="246">
        <v>0</v>
      </c>
      <c r="N34" s="475">
        <f t="shared" si="3"/>
        <v>0</v>
      </c>
      <c r="O34" s="458"/>
      <c r="P34" s="247">
        <v>0</v>
      </c>
      <c r="Q34" s="468">
        <f t="shared" si="4"/>
        <v>0</v>
      </c>
      <c r="R34" s="458"/>
      <c r="S34" s="248">
        <v>0</v>
      </c>
      <c r="T34" s="460">
        <f t="shared" si="5"/>
        <v>0</v>
      </c>
      <c r="U34" s="458"/>
      <c r="V34" s="249">
        <v>0</v>
      </c>
      <c r="W34" s="459">
        <f t="shared" si="6"/>
        <v>0</v>
      </c>
      <c r="X34" s="458"/>
      <c r="Y34" s="250">
        <v>0</v>
      </c>
      <c r="Z34" s="467">
        <f t="shared" si="7"/>
        <v>0</v>
      </c>
      <c r="AA34" s="458"/>
      <c r="AB34" s="243">
        <v>0</v>
      </c>
      <c r="AC34" s="466">
        <f t="shared" si="8"/>
        <v>0</v>
      </c>
      <c r="AD34" s="458"/>
      <c r="AE34" s="251">
        <v>0</v>
      </c>
      <c r="AF34" s="457">
        <f t="shared" si="9"/>
        <v>0</v>
      </c>
      <c r="AG34" s="458"/>
      <c r="AH34" s="89">
        <f t="shared" si="10"/>
        <v>0</v>
      </c>
      <c r="AI34" s="90">
        <f t="shared" si="10"/>
        <v>0</v>
      </c>
    </row>
    <row r="35" spans="1:35" ht="17.399999999999999" x14ac:dyDescent="0.3">
      <c r="A35" s="221" t="str">
        <f>'PO - REFERENCIAL (2026)'!B299</f>
        <v>14.0</v>
      </c>
      <c r="B35" s="219" t="s">
        <v>111</v>
      </c>
      <c r="C35" s="217">
        <f>'PO - FORNECEDOR'!O295</f>
        <v>0</v>
      </c>
      <c r="D35" s="243">
        <v>0</v>
      </c>
      <c r="E35" s="476">
        <f t="shared" si="0"/>
        <v>0</v>
      </c>
      <c r="F35" s="458"/>
      <c r="G35" s="244">
        <v>0</v>
      </c>
      <c r="H35" s="457">
        <f t="shared" si="1"/>
        <v>0</v>
      </c>
      <c r="I35" s="458"/>
      <c r="J35" s="245">
        <v>0</v>
      </c>
      <c r="K35" s="469">
        <f t="shared" si="2"/>
        <v>0</v>
      </c>
      <c r="L35" s="458"/>
      <c r="M35" s="246">
        <v>0</v>
      </c>
      <c r="N35" s="475">
        <f t="shared" si="3"/>
        <v>0</v>
      </c>
      <c r="O35" s="458"/>
      <c r="P35" s="247">
        <v>0</v>
      </c>
      <c r="Q35" s="468">
        <f t="shared" si="4"/>
        <v>0</v>
      </c>
      <c r="R35" s="458"/>
      <c r="S35" s="248">
        <v>0</v>
      </c>
      <c r="T35" s="460">
        <f t="shared" si="5"/>
        <v>0</v>
      </c>
      <c r="U35" s="458"/>
      <c r="V35" s="249">
        <v>0</v>
      </c>
      <c r="W35" s="459">
        <f t="shared" si="6"/>
        <v>0</v>
      </c>
      <c r="X35" s="458"/>
      <c r="Y35" s="250">
        <v>0</v>
      </c>
      <c r="Z35" s="467">
        <f t="shared" si="7"/>
        <v>0</v>
      </c>
      <c r="AA35" s="458"/>
      <c r="AB35" s="243">
        <v>0</v>
      </c>
      <c r="AC35" s="466">
        <f t="shared" si="8"/>
        <v>0</v>
      </c>
      <c r="AD35" s="458"/>
      <c r="AE35" s="251">
        <v>0</v>
      </c>
      <c r="AF35" s="457">
        <f t="shared" si="9"/>
        <v>0</v>
      </c>
      <c r="AG35" s="458"/>
      <c r="AH35" s="89">
        <f t="shared" si="10"/>
        <v>0</v>
      </c>
      <c r="AI35" s="90">
        <f t="shared" si="10"/>
        <v>0</v>
      </c>
    </row>
    <row r="36" spans="1:35" ht="17.399999999999999" x14ac:dyDescent="0.3">
      <c r="A36" s="221" t="str">
        <f>'PO - REFERENCIAL (2026)'!B300</f>
        <v>15.0</v>
      </c>
      <c r="B36" s="219" t="s">
        <v>114</v>
      </c>
      <c r="C36" s="217">
        <f>'PO - FORNECEDOR'!O296</f>
        <v>0</v>
      </c>
      <c r="D36" s="243">
        <v>0</v>
      </c>
      <c r="E36" s="476">
        <f t="shared" si="0"/>
        <v>0</v>
      </c>
      <c r="F36" s="458"/>
      <c r="G36" s="244">
        <v>0</v>
      </c>
      <c r="H36" s="457">
        <f t="shared" si="1"/>
        <v>0</v>
      </c>
      <c r="I36" s="458"/>
      <c r="J36" s="245">
        <v>0</v>
      </c>
      <c r="K36" s="469">
        <f t="shared" si="2"/>
        <v>0</v>
      </c>
      <c r="L36" s="458"/>
      <c r="M36" s="246">
        <v>0</v>
      </c>
      <c r="N36" s="475">
        <f t="shared" si="3"/>
        <v>0</v>
      </c>
      <c r="O36" s="458"/>
      <c r="P36" s="247">
        <v>0</v>
      </c>
      <c r="Q36" s="468">
        <f t="shared" si="4"/>
        <v>0</v>
      </c>
      <c r="R36" s="458"/>
      <c r="S36" s="248">
        <v>0</v>
      </c>
      <c r="T36" s="460">
        <f t="shared" si="5"/>
        <v>0</v>
      </c>
      <c r="U36" s="458"/>
      <c r="V36" s="249">
        <v>0</v>
      </c>
      <c r="W36" s="459">
        <f t="shared" si="6"/>
        <v>0</v>
      </c>
      <c r="X36" s="458"/>
      <c r="Y36" s="250">
        <v>0</v>
      </c>
      <c r="Z36" s="467">
        <f t="shared" si="7"/>
        <v>0</v>
      </c>
      <c r="AA36" s="458"/>
      <c r="AB36" s="243">
        <v>0</v>
      </c>
      <c r="AC36" s="466">
        <f t="shared" si="8"/>
        <v>0</v>
      </c>
      <c r="AD36" s="458"/>
      <c r="AE36" s="251">
        <v>0</v>
      </c>
      <c r="AF36" s="457">
        <f t="shared" si="9"/>
        <v>0</v>
      </c>
      <c r="AG36" s="458"/>
      <c r="AH36" s="89">
        <f t="shared" si="10"/>
        <v>0</v>
      </c>
      <c r="AI36" s="90">
        <f t="shared" si="10"/>
        <v>0</v>
      </c>
    </row>
    <row r="37" spans="1:35" ht="17.399999999999999" x14ac:dyDescent="0.3">
      <c r="A37" s="221" t="str">
        <f>'PO - REFERENCIAL (2026)'!B301</f>
        <v>16.0</v>
      </c>
      <c r="B37" s="219" t="s">
        <v>428</v>
      </c>
      <c r="C37" s="217">
        <f>'PO - FORNECEDOR'!O297</f>
        <v>0</v>
      </c>
      <c r="D37" s="243">
        <v>0</v>
      </c>
      <c r="E37" s="476">
        <f t="shared" si="0"/>
        <v>0</v>
      </c>
      <c r="F37" s="458"/>
      <c r="G37" s="244">
        <v>0</v>
      </c>
      <c r="H37" s="457">
        <f t="shared" si="1"/>
        <v>0</v>
      </c>
      <c r="I37" s="458"/>
      <c r="J37" s="245">
        <v>0</v>
      </c>
      <c r="K37" s="469">
        <f t="shared" si="2"/>
        <v>0</v>
      </c>
      <c r="L37" s="458"/>
      <c r="M37" s="246">
        <v>0</v>
      </c>
      <c r="N37" s="475">
        <f t="shared" si="3"/>
        <v>0</v>
      </c>
      <c r="O37" s="458"/>
      <c r="P37" s="247">
        <v>0</v>
      </c>
      <c r="Q37" s="468">
        <f t="shared" si="4"/>
        <v>0</v>
      </c>
      <c r="R37" s="458"/>
      <c r="S37" s="248">
        <v>0</v>
      </c>
      <c r="T37" s="460">
        <f t="shared" si="5"/>
        <v>0</v>
      </c>
      <c r="U37" s="458"/>
      <c r="V37" s="249">
        <v>0</v>
      </c>
      <c r="W37" s="459">
        <f t="shared" si="6"/>
        <v>0</v>
      </c>
      <c r="X37" s="458"/>
      <c r="Y37" s="250">
        <v>0</v>
      </c>
      <c r="Z37" s="467">
        <f t="shared" si="7"/>
        <v>0</v>
      </c>
      <c r="AA37" s="458"/>
      <c r="AB37" s="243">
        <v>0</v>
      </c>
      <c r="AC37" s="466">
        <f t="shared" si="8"/>
        <v>0</v>
      </c>
      <c r="AD37" s="458"/>
      <c r="AE37" s="251">
        <v>0</v>
      </c>
      <c r="AF37" s="457">
        <f t="shared" si="9"/>
        <v>0</v>
      </c>
      <c r="AG37" s="458"/>
      <c r="AH37" s="89">
        <f t="shared" si="10"/>
        <v>0</v>
      </c>
      <c r="AI37" s="90">
        <f t="shared" si="10"/>
        <v>0</v>
      </c>
    </row>
    <row r="38" spans="1:35" ht="26.4" x14ac:dyDescent="0.3">
      <c r="A38" s="221" t="str">
        <f>'PO - REFERENCIAL (2026)'!B302</f>
        <v>17.0</v>
      </c>
      <c r="B38" s="219" t="s">
        <v>434</v>
      </c>
      <c r="C38" s="217">
        <f>'PO - FORNECEDOR'!O298</f>
        <v>0</v>
      </c>
      <c r="D38" s="243">
        <v>0</v>
      </c>
      <c r="E38" s="476">
        <f t="shared" si="0"/>
        <v>0</v>
      </c>
      <c r="F38" s="458"/>
      <c r="G38" s="244">
        <v>0</v>
      </c>
      <c r="H38" s="457">
        <f t="shared" si="1"/>
        <v>0</v>
      </c>
      <c r="I38" s="458"/>
      <c r="J38" s="245">
        <v>0</v>
      </c>
      <c r="K38" s="469">
        <f t="shared" si="2"/>
        <v>0</v>
      </c>
      <c r="L38" s="458"/>
      <c r="M38" s="246">
        <v>0</v>
      </c>
      <c r="N38" s="475">
        <f t="shared" si="3"/>
        <v>0</v>
      </c>
      <c r="O38" s="458"/>
      <c r="P38" s="247">
        <v>0</v>
      </c>
      <c r="Q38" s="468">
        <f t="shared" si="4"/>
        <v>0</v>
      </c>
      <c r="R38" s="458"/>
      <c r="S38" s="248">
        <v>0</v>
      </c>
      <c r="T38" s="460">
        <f t="shared" si="5"/>
        <v>0</v>
      </c>
      <c r="U38" s="458"/>
      <c r="V38" s="249">
        <v>0</v>
      </c>
      <c r="W38" s="459">
        <f t="shared" si="6"/>
        <v>0</v>
      </c>
      <c r="X38" s="458"/>
      <c r="Y38" s="250">
        <v>0</v>
      </c>
      <c r="Z38" s="467">
        <f t="shared" si="7"/>
        <v>0</v>
      </c>
      <c r="AA38" s="458"/>
      <c r="AB38" s="243">
        <v>0</v>
      </c>
      <c r="AC38" s="466">
        <f t="shared" si="8"/>
        <v>0</v>
      </c>
      <c r="AD38" s="458"/>
      <c r="AE38" s="251">
        <v>0</v>
      </c>
      <c r="AF38" s="457">
        <f t="shared" si="9"/>
        <v>0</v>
      </c>
      <c r="AG38" s="458"/>
      <c r="AH38" s="89">
        <f t="shared" ref="AH38:AI42" si="11">D38+G38+J38+M38+P38+S38+V38+Y38+AB38+AE38</f>
        <v>0</v>
      </c>
      <c r="AI38" s="90">
        <f t="shared" si="11"/>
        <v>0</v>
      </c>
    </row>
    <row r="39" spans="1:35" ht="26.4" x14ac:dyDescent="0.3">
      <c r="A39" s="221" t="str">
        <f>'PO - REFERENCIAL (2026)'!B303</f>
        <v>18.0</v>
      </c>
      <c r="B39" s="219" t="s">
        <v>480</v>
      </c>
      <c r="C39" s="217">
        <f>'PO - FORNECEDOR'!O299</f>
        <v>0</v>
      </c>
      <c r="D39" s="243">
        <v>0</v>
      </c>
      <c r="E39" s="476">
        <f t="shared" si="0"/>
        <v>0</v>
      </c>
      <c r="F39" s="458"/>
      <c r="G39" s="244">
        <v>0</v>
      </c>
      <c r="H39" s="457">
        <f t="shared" si="1"/>
        <v>0</v>
      </c>
      <c r="I39" s="458"/>
      <c r="J39" s="245">
        <v>0</v>
      </c>
      <c r="K39" s="469">
        <f t="shared" si="2"/>
        <v>0</v>
      </c>
      <c r="L39" s="458"/>
      <c r="M39" s="246">
        <v>0</v>
      </c>
      <c r="N39" s="475">
        <f t="shared" si="3"/>
        <v>0</v>
      </c>
      <c r="O39" s="458"/>
      <c r="P39" s="247">
        <v>0</v>
      </c>
      <c r="Q39" s="468">
        <f t="shared" si="4"/>
        <v>0</v>
      </c>
      <c r="R39" s="458"/>
      <c r="S39" s="248">
        <v>0</v>
      </c>
      <c r="T39" s="460">
        <f t="shared" si="5"/>
        <v>0</v>
      </c>
      <c r="U39" s="458"/>
      <c r="V39" s="249">
        <v>0</v>
      </c>
      <c r="W39" s="459">
        <f t="shared" si="6"/>
        <v>0</v>
      </c>
      <c r="X39" s="458"/>
      <c r="Y39" s="250">
        <v>0</v>
      </c>
      <c r="Z39" s="467">
        <f t="shared" si="7"/>
        <v>0</v>
      </c>
      <c r="AA39" s="458"/>
      <c r="AB39" s="243">
        <v>0</v>
      </c>
      <c r="AC39" s="466">
        <f t="shared" si="8"/>
        <v>0</v>
      </c>
      <c r="AD39" s="458"/>
      <c r="AE39" s="251">
        <v>0</v>
      </c>
      <c r="AF39" s="457">
        <f t="shared" si="9"/>
        <v>0</v>
      </c>
      <c r="AG39" s="458"/>
      <c r="AH39" s="89">
        <f t="shared" si="11"/>
        <v>0</v>
      </c>
      <c r="AI39" s="90">
        <f t="shared" si="11"/>
        <v>0</v>
      </c>
    </row>
    <row r="40" spans="1:35" ht="17.399999999999999" x14ac:dyDescent="0.3">
      <c r="A40" s="221" t="str">
        <f>'PO - REFERENCIAL (2026)'!B304</f>
        <v>19.0</v>
      </c>
      <c r="B40" s="220" t="s">
        <v>489</v>
      </c>
      <c r="C40" s="217">
        <f>'PO - FORNECEDOR'!O300</f>
        <v>0</v>
      </c>
      <c r="D40" s="243">
        <v>0</v>
      </c>
      <c r="E40" s="476">
        <f t="shared" si="0"/>
        <v>0</v>
      </c>
      <c r="F40" s="458"/>
      <c r="G40" s="244">
        <v>0</v>
      </c>
      <c r="H40" s="457">
        <f t="shared" si="1"/>
        <v>0</v>
      </c>
      <c r="I40" s="458"/>
      <c r="J40" s="245">
        <v>0</v>
      </c>
      <c r="K40" s="469">
        <f t="shared" si="2"/>
        <v>0</v>
      </c>
      <c r="L40" s="458"/>
      <c r="M40" s="246">
        <v>0</v>
      </c>
      <c r="N40" s="475">
        <f t="shared" si="3"/>
        <v>0</v>
      </c>
      <c r="O40" s="458"/>
      <c r="P40" s="247">
        <v>0</v>
      </c>
      <c r="Q40" s="468">
        <f t="shared" si="4"/>
        <v>0</v>
      </c>
      <c r="R40" s="458"/>
      <c r="S40" s="248">
        <v>0</v>
      </c>
      <c r="T40" s="460">
        <f t="shared" si="5"/>
        <v>0</v>
      </c>
      <c r="U40" s="458"/>
      <c r="V40" s="249">
        <v>0</v>
      </c>
      <c r="W40" s="459">
        <f t="shared" si="6"/>
        <v>0</v>
      </c>
      <c r="X40" s="458"/>
      <c r="Y40" s="250">
        <v>0</v>
      </c>
      <c r="Z40" s="467">
        <f t="shared" si="7"/>
        <v>0</v>
      </c>
      <c r="AA40" s="458"/>
      <c r="AB40" s="243">
        <v>0</v>
      </c>
      <c r="AC40" s="466">
        <f t="shared" si="8"/>
        <v>0</v>
      </c>
      <c r="AD40" s="458"/>
      <c r="AE40" s="251">
        <v>0</v>
      </c>
      <c r="AF40" s="457">
        <f t="shared" si="9"/>
        <v>0</v>
      </c>
      <c r="AG40" s="458"/>
      <c r="AH40" s="89">
        <f t="shared" si="11"/>
        <v>0</v>
      </c>
      <c r="AI40" s="90">
        <f t="shared" si="11"/>
        <v>0</v>
      </c>
    </row>
    <row r="41" spans="1:35" ht="17.399999999999999" x14ac:dyDescent="0.3">
      <c r="A41" s="221" t="str">
        <f>'PO - REFERENCIAL (2026)'!B305</f>
        <v>20.0</v>
      </c>
      <c r="B41" s="220" t="s">
        <v>179</v>
      </c>
      <c r="C41" s="217">
        <f>'PO - FORNECEDOR'!O301</f>
        <v>0</v>
      </c>
      <c r="D41" s="243">
        <v>0</v>
      </c>
      <c r="E41" s="476">
        <f t="shared" si="0"/>
        <v>0</v>
      </c>
      <c r="F41" s="458"/>
      <c r="G41" s="244">
        <v>0</v>
      </c>
      <c r="H41" s="457">
        <f t="shared" si="1"/>
        <v>0</v>
      </c>
      <c r="I41" s="458"/>
      <c r="J41" s="245">
        <v>0</v>
      </c>
      <c r="K41" s="469">
        <f t="shared" si="2"/>
        <v>0</v>
      </c>
      <c r="L41" s="458"/>
      <c r="M41" s="246">
        <v>0</v>
      </c>
      <c r="N41" s="475">
        <f t="shared" si="3"/>
        <v>0</v>
      </c>
      <c r="O41" s="458"/>
      <c r="P41" s="247">
        <v>0</v>
      </c>
      <c r="Q41" s="468">
        <f t="shared" si="4"/>
        <v>0</v>
      </c>
      <c r="R41" s="458"/>
      <c r="S41" s="248">
        <v>0</v>
      </c>
      <c r="T41" s="460">
        <f t="shared" si="5"/>
        <v>0</v>
      </c>
      <c r="U41" s="458"/>
      <c r="V41" s="249">
        <v>0</v>
      </c>
      <c r="W41" s="459">
        <f t="shared" si="6"/>
        <v>0</v>
      </c>
      <c r="X41" s="458"/>
      <c r="Y41" s="250">
        <v>0</v>
      </c>
      <c r="Z41" s="467">
        <f t="shared" si="7"/>
        <v>0</v>
      </c>
      <c r="AA41" s="458"/>
      <c r="AB41" s="243">
        <v>0</v>
      </c>
      <c r="AC41" s="466">
        <f t="shared" si="8"/>
        <v>0</v>
      </c>
      <c r="AD41" s="458"/>
      <c r="AE41" s="251">
        <v>0</v>
      </c>
      <c r="AF41" s="457">
        <f t="shared" si="9"/>
        <v>0</v>
      </c>
      <c r="AG41" s="458"/>
      <c r="AH41" s="89">
        <f t="shared" si="11"/>
        <v>0</v>
      </c>
      <c r="AI41" s="90">
        <f t="shared" si="11"/>
        <v>0</v>
      </c>
    </row>
    <row r="42" spans="1:35" s="182" customFormat="1" ht="14.25" customHeight="1" x14ac:dyDescent="0.3">
      <c r="A42" s="477" t="s">
        <v>196</v>
      </c>
      <c r="B42" s="478"/>
      <c r="C42" s="481">
        <f>SUM(C22:C41)</f>
        <v>0</v>
      </c>
      <c r="D42" s="212" t="e">
        <f>E42*100%/C42</f>
        <v>#DIV/0!</v>
      </c>
      <c r="E42" s="482">
        <f>SUM(E22:F41)</f>
        <v>0</v>
      </c>
      <c r="F42" s="471"/>
      <c r="G42" s="213" t="e">
        <f>H42*100%/C42</f>
        <v>#DIV/0!</v>
      </c>
      <c r="H42" s="470">
        <f>SUM(H22:I41)</f>
        <v>0</v>
      </c>
      <c r="I42" s="471"/>
      <c r="J42" s="212" t="e">
        <f>K42*100%/C42</f>
        <v>#DIV/0!</v>
      </c>
      <c r="K42" s="470">
        <f>SUM(K22:L41)</f>
        <v>0</v>
      </c>
      <c r="L42" s="471"/>
      <c r="M42" s="212" t="e">
        <f>N42*100%/C42</f>
        <v>#DIV/0!</v>
      </c>
      <c r="N42" s="470">
        <f>SUM(N22:O41)</f>
        <v>0</v>
      </c>
      <c r="O42" s="471"/>
      <c r="P42" s="212" t="e">
        <f>Q42*100%/C42</f>
        <v>#DIV/0!</v>
      </c>
      <c r="Q42" s="470">
        <f>SUM(Q22:R41)</f>
        <v>0</v>
      </c>
      <c r="R42" s="471"/>
      <c r="S42" s="212" t="e">
        <f>T42*100%/C42</f>
        <v>#DIV/0!</v>
      </c>
      <c r="T42" s="470">
        <f>SUM(T22:U41)</f>
        <v>0</v>
      </c>
      <c r="U42" s="471"/>
      <c r="V42" s="212" t="e">
        <f>W42*100%/C42</f>
        <v>#DIV/0!</v>
      </c>
      <c r="W42" s="470">
        <f>SUM(W22:X41)</f>
        <v>0</v>
      </c>
      <c r="X42" s="471"/>
      <c r="Y42" s="212" t="e">
        <f>Z42*100%/C42</f>
        <v>#DIV/0!</v>
      </c>
      <c r="Z42" s="470">
        <f>SUM(Z22:AA41)</f>
        <v>0</v>
      </c>
      <c r="AA42" s="471"/>
      <c r="AB42" s="212" t="e">
        <f>AC42*100%/C42</f>
        <v>#DIV/0!</v>
      </c>
      <c r="AC42" s="470">
        <f>SUM(AC22:AD41)</f>
        <v>0</v>
      </c>
      <c r="AD42" s="471"/>
      <c r="AE42" s="212" t="e">
        <f>AF42*100%/C42</f>
        <v>#DIV/0!</v>
      </c>
      <c r="AF42" s="470">
        <f>SUM(AF22:AG41)</f>
        <v>0</v>
      </c>
      <c r="AG42" s="471"/>
      <c r="AH42" s="472" t="e">
        <f t="shared" si="11"/>
        <v>#DIV/0!</v>
      </c>
      <c r="AI42" s="474">
        <f t="shared" si="11"/>
        <v>0</v>
      </c>
    </row>
    <row r="43" spans="1:35" s="182" customFormat="1" ht="14.25" customHeight="1" x14ac:dyDescent="0.3">
      <c r="A43" s="479"/>
      <c r="B43" s="480"/>
      <c r="C43" s="473"/>
      <c r="D43" s="214"/>
      <c r="E43" s="215"/>
      <c r="F43" s="215"/>
      <c r="G43" s="213" t="e">
        <f t="shared" ref="G43:H43" si="12">G42+D42</f>
        <v>#DIV/0!</v>
      </c>
      <c r="H43" s="470">
        <f t="shared" si="12"/>
        <v>0</v>
      </c>
      <c r="I43" s="471"/>
      <c r="J43" s="213" t="e">
        <f t="shared" ref="J43:K43" si="13">J42+G43</f>
        <v>#DIV/0!</v>
      </c>
      <c r="K43" s="470">
        <f t="shared" si="13"/>
        <v>0</v>
      </c>
      <c r="L43" s="471"/>
      <c r="M43" s="213" t="e">
        <f t="shared" ref="M43:N43" si="14">M42+J43</f>
        <v>#DIV/0!</v>
      </c>
      <c r="N43" s="470">
        <f t="shared" si="14"/>
        <v>0</v>
      </c>
      <c r="O43" s="471"/>
      <c r="P43" s="213" t="e">
        <f t="shared" ref="P43:Q43" si="15">P42+M43</f>
        <v>#DIV/0!</v>
      </c>
      <c r="Q43" s="470">
        <f t="shared" si="15"/>
        <v>0</v>
      </c>
      <c r="R43" s="471"/>
      <c r="S43" s="212" t="e">
        <f t="shared" ref="S43:T43" si="16">S42+P43</f>
        <v>#DIV/0!</v>
      </c>
      <c r="T43" s="470">
        <f t="shared" si="16"/>
        <v>0</v>
      </c>
      <c r="U43" s="471"/>
      <c r="V43" s="213" t="e">
        <f t="shared" ref="V43:W43" si="17">V42+S43</f>
        <v>#DIV/0!</v>
      </c>
      <c r="W43" s="470">
        <f t="shared" si="17"/>
        <v>0</v>
      </c>
      <c r="X43" s="471"/>
      <c r="Y43" s="213" t="e">
        <f t="shared" ref="Y43:Z43" si="18">Y42+V43</f>
        <v>#DIV/0!</v>
      </c>
      <c r="Z43" s="470">
        <f t="shared" si="18"/>
        <v>0</v>
      </c>
      <c r="AA43" s="471"/>
      <c r="AB43" s="213" t="e">
        <f t="shared" ref="AB43:AC43" si="19">AB42+Y43</f>
        <v>#DIV/0!</v>
      </c>
      <c r="AC43" s="470">
        <f t="shared" si="19"/>
        <v>0</v>
      </c>
      <c r="AD43" s="471"/>
      <c r="AE43" s="213" t="e">
        <f t="shared" ref="AE43:AF43" si="20">AE42+AB43</f>
        <v>#DIV/0!</v>
      </c>
      <c r="AF43" s="470">
        <f t="shared" si="20"/>
        <v>0</v>
      </c>
      <c r="AG43" s="471"/>
      <c r="AH43" s="473"/>
      <c r="AI43" s="473"/>
    </row>
    <row r="44" spans="1:35" ht="14.25" customHeight="1" x14ac:dyDescent="0.3">
      <c r="A44" s="61"/>
      <c r="B44" s="91"/>
      <c r="C44" s="92"/>
      <c r="D44" s="66"/>
      <c r="E44" s="93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</row>
    <row r="45" spans="1:35" ht="14.25" customHeight="1" x14ac:dyDescent="0.3">
      <c r="A45" s="61"/>
      <c r="B45" s="91"/>
      <c r="C45" s="92"/>
      <c r="D45" s="66"/>
      <c r="E45" s="93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</row>
    <row r="46" spans="1:35" ht="14.25" customHeight="1" x14ac:dyDescent="0.3">
      <c r="A46" s="61"/>
      <c r="B46" s="91"/>
      <c r="C46" s="92"/>
      <c r="D46" s="66"/>
      <c r="E46" s="93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</row>
    <row r="47" spans="1:35" ht="14.25" customHeight="1" x14ac:dyDescent="0.3">
      <c r="A47" s="61"/>
      <c r="B47" s="91"/>
      <c r="C47" s="92"/>
      <c r="D47" s="66"/>
      <c r="E47" s="93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</row>
    <row r="48" spans="1:35" ht="14.25" customHeight="1" x14ac:dyDescent="0.3">
      <c r="A48" s="61"/>
      <c r="B48" s="91"/>
      <c r="C48" s="92"/>
      <c r="D48" s="66"/>
      <c r="E48" s="93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</row>
    <row r="49" spans="1:35" ht="14.25" customHeight="1" x14ac:dyDescent="0.3">
      <c r="A49" s="61"/>
      <c r="B49" s="94"/>
      <c r="C49" s="92"/>
      <c r="D49" s="66"/>
      <c r="E49" s="93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</row>
    <row r="50" spans="1:35" ht="14.25" customHeight="1" x14ac:dyDescent="0.3">
      <c r="A50" s="61"/>
      <c r="B50" s="94"/>
      <c r="C50" s="92"/>
      <c r="D50" s="66"/>
      <c r="E50" s="93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</row>
    <row r="51" spans="1:35" ht="14.25" customHeight="1" x14ac:dyDescent="0.3">
      <c r="A51" s="61"/>
      <c r="B51" s="94"/>
      <c r="C51" s="92"/>
      <c r="D51" s="66"/>
      <c r="E51" s="93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</row>
    <row r="52" spans="1:35" ht="14.25" customHeight="1" x14ac:dyDescent="0.3">
      <c r="A52" s="61"/>
      <c r="B52" s="94"/>
      <c r="C52" s="92"/>
      <c r="D52" s="66"/>
      <c r="E52" s="93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</row>
    <row r="53" spans="1:35" ht="14.25" customHeight="1" x14ac:dyDescent="0.3">
      <c r="A53" s="61"/>
      <c r="B53" s="94"/>
      <c r="C53" s="92"/>
      <c r="D53" s="66"/>
      <c r="E53" s="93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</row>
    <row r="54" spans="1:35" ht="14.25" customHeight="1" x14ac:dyDescent="0.3">
      <c r="A54" s="61"/>
      <c r="B54" s="94"/>
      <c r="C54" s="92"/>
      <c r="D54" s="66"/>
      <c r="E54" s="93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</row>
    <row r="55" spans="1:35" ht="14.25" customHeight="1" x14ac:dyDescent="0.3">
      <c r="A55" s="61"/>
      <c r="B55" s="94"/>
      <c r="C55" s="92"/>
      <c r="D55" s="66"/>
      <c r="E55" s="93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</row>
    <row r="56" spans="1:35" ht="14.25" customHeight="1" x14ac:dyDescent="0.3">
      <c r="A56" s="61"/>
      <c r="B56" s="94"/>
      <c r="C56" s="92"/>
      <c r="D56" s="66"/>
      <c r="E56" s="93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</row>
    <row r="57" spans="1:35" ht="14.25" customHeight="1" x14ac:dyDescent="0.3">
      <c r="A57" s="61"/>
      <c r="B57" s="94"/>
      <c r="C57" s="92"/>
      <c r="D57" s="66"/>
      <c r="E57" s="93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</row>
    <row r="58" spans="1:35" ht="14.25" customHeight="1" x14ac:dyDescent="0.3">
      <c r="A58" s="61"/>
      <c r="B58" s="94"/>
      <c r="C58" s="92"/>
      <c r="D58" s="66"/>
      <c r="E58" s="93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</row>
    <row r="59" spans="1:35" ht="14.25" customHeight="1" x14ac:dyDescent="0.3">
      <c r="A59" s="61"/>
      <c r="B59" s="94"/>
      <c r="C59" s="92"/>
      <c r="D59" s="66"/>
      <c r="E59" s="93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</row>
    <row r="60" spans="1:35" ht="14.25" customHeight="1" x14ac:dyDescent="0.3">
      <c r="A60" s="61"/>
      <c r="B60" s="94"/>
      <c r="C60" s="92"/>
      <c r="D60" s="66"/>
      <c r="E60" s="93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</row>
    <row r="61" spans="1:35" ht="14.25" customHeight="1" x14ac:dyDescent="0.3">
      <c r="A61" s="61"/>
      <c r="B61" s="94"/>
      <c r="C61" s="92"/>
      <c r="D61" s="66"/>
      <c r="E61" s="93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</row>
    <row r="62" spans="1:35" ht="14.25" customHeight="1" x14ac:dyDescent="0.3">
      <c r="A62" s="61"/>
      <c r="B62" s="94"/>
      <c r="C62" s="92"/>
      <c r="D62" s="66"/>
      <c r="E62" s="93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</row>
    <row r="63" spans="1:35" ht="14.25" customHeight="1" x14ac:dyDescent="0.3">
      <c r="A63" s="61"/>
      <c r="B63" s="94"/>
      <c r="C63" s="92"/>
      <c r="D63" s="66"/>
      <c r="E63" s="93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</row>
    <row r="64" spans="1:35" ht="14.25" customHeight="1" x14ac:dyDescent="0.3">
      <c r="A64" s="61"/>
      <c r="B64" s="94"/>
      <c r="C64" s="92"/>
      <c r="D64" s="66"/>
      <c r="E64" s="93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</row>
    <row r="65" spans="1:35" ht="14.25" customHeight="1" x14ac:dyDescent="0.3">
      <c r="A65" s="61"/>
      <c r="B65" s="94"/>
      <c r="C65" s="92"/>
      <c r="D65" s="66"/>
      <c r="E65" s="93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</row>
    <row r="66" spans="1:35" ht="14.25" customHeight="1" x14ac:dyDescent="0.3">
      <c r="A66" s="61"/>
      <c r="B66" s="94"/>
      <c r="C66" s="92"/>
      <c r="D66" s="66"/>
      <c r="E66" s="93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</row>
    <row r="67" spans="1:35" ht="14.25" customHeight="1" x14ac:dyDescent="0.3">
      <c r="A67" s="61"/>
      <c r="B67" s="94"/>
      <c r="C67" s="92"/>
      <c r="D67" s="66"/>
      <c r="E67" s="93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</row>
    <row r="68" spans="1:35" ht="14.25" customHeight="1" x14ac:dyDescent="0.3">
      <c r="A68" s="61"/>
      <c r="B68" s="94"/>
      <c r="C68" s="92"/>
      <c r="D68" s="66"/>
      <c r="E68" s="93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</row>
    <row r="69" spans="1:35" ht="14.25" customHeight="1" x14ac:dyDescent="0.3">
      <c r="A69" s="61"/>
      <c r="B69" s="94"/>
      <c r="C69" s="92"/>
      <c r="D69" s="66"/>
      <c r="E69" s="93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</row>
    <row r="70" spans="1:35" ht="14.25" customHeight="1" x14ac:dyDescent="0.3">
      <c r="A70" s="61"/>
      <c r="B70" s="94"/>
      <c r="C70" s="92"/>
      <c r="D70" s="66"/>
      <c r="E70" s="93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</row>
    <row r="71" spans="1:35" ht="14.25" customHeight="1" x14ac:dyDescent="0.3">
      <c r="A71" s="61"/>
      <c r="B71" s="94"/>
      <c r="C71" s="92"/>
      <c r="D71" s="66"/>
      <c r="E71" s="93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</row>
    <row r="72" spans="1:35" ht="14.25" customHeight="1" x14ac:dyDescent="0.3">
      <c r="A72" s="61"/>
      <c r="B72" s="94"/>
      <c r="C72" s="92"/>
      <c r="D72" s="66"/>
      <c r="E72" s="93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</row>
    <row r="73" spans="1:35" ht="14.25" customHeight="1" x14ac:dyDescent="0.3">
      <c r="A73" s="61"/>
      <c r="B73" s="94"/>
      <c r="C73" s="92"/>
      <c r="D73" s="66"/>
      <c r="E73" s="93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</row>
    <row r="74" spans="1:35" ht="14.25" customHeight="1" x14ac:dyDescent="0.3">
      <c r="A74" s="61"/>
      <c r="B74" s="94"/>
      <c r="C74" s="92"/>
      <c r="D74" s="66"/>
      <c r="E74" s="93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</row>
    <row r="75" spans="1:35" ht="14.25" customHeight="1" x14ac:dyDescent="0.3">
      <c r="A75" s="61"/>
      <c r="B75" s="94"/>
      <c r="C75" s="92"/>
      <c r="D75" s="66"/>
      <c r="E75" s="93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</row>
    <row r="76" spans="1:35" ht="14.25" customHeight="1" x14ac:dyDescent="0.3">
      <c r="A76" s="61"/>
      <c r="B76" s="94"/>
      <c r="C76" s="92"/>
      <c r="D76" s="66"/>
      <c r="E76" s="93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</row>
    <row r="77" spans="1:35" ht="14.25" customHeight="1" x14ac:dyDescent="0.3">
      <c r="A77" s="61"/>
      <c r="B77" s="94"/>
      <c r="C77" s="92"/>
      <c r="D77" s="66"/>
      <c r="E77" s="93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</row>
    <row r="78" spans="1:35" ht="14.25" customHeight="1" x14ac:dyDescent="0.3">
      <c r="A78" s="61"/>
      <c r="B78" s="94"/>
      <c r="C78" s="92"/>
      <c r="D78" s="66"/>
      <c r="E78" s="93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</row>
    <row r="79" spans="1:35" ht="14.25" customHeight="1" x14ac:dyDescent="0.3">
      <c r="A79" s="61"/>
      <c r="B79" s="94"/>
      <c r="C79" s="92"/>
      <c r="D79" s="66"/>
      <c r="E79" s="93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</row>
    <row r="80" spans="1:35" ht="14.25" customHeight="1" x14ac:dyDescent="0.3">
      <c r="A80" s="61"/>
      <c r="B80" s="94"/>
      <c r="C80" s="92"/>
      <c r="D80" s="66"/>
      <c r="E80" s="93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</row>
    <row r="81" spans="1:35" ht="14.25" customHeight="1" x14ac:dyDescent="0.3">
      <c r="A81" s="61"/>
      <c r="B81" s="94"/>
      <c r="C81" s="92"/>
      <c r="D81" s="66"/>
      <c r="E81" s="93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</row>
    <row r="82" spans="1:35" ht="14.25" customHeight="1" x14ac:dyDescent="0.3">
      <c r="A82" s="61"/>
      <c r="B82" s="94"/>
      <c r="C82" s="92"/>
      <c r="D82" s="66"/>
      <c r="E82" s="93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</row>
    <row r="83" spans="1:35" ht="14.25" customHeight="1" x14ac:dyDescent="0.3">
      <c r="A83" s="61"/>
      <c r="B83" s="94"/>
      <c r="C83" s="92"/>
      <c r="D83" s="66"/>
      <c r="E83" s="93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</row>
    <row r="84" spans="1:35" ht="14.25" customHeight="1" x14ac:dyDescent="0.3">
      <c r="A84" s="61"/>
      <c r="B84" s="94"/>
      <c r="C84" s="92"/>
      <c r="D84" s="66"/>
      <c r="E84" s="93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</row>
    <row r="85" spans="1:35" ht="14.25" customHeight="1" x14ac:dyDescent="0.3">
      <c r="A85" s="61"/>
      <c r="B85" s="94"/>
      <c r="C85" s="92"/>
      <c r="D85" s="66"/>
      <c r="E85" s="93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</row>
    <row r="86" spans="1:35" ht="14.25" customHeight="1" x14ac:dyDescent="0.3">
      <c r="A86" s="61"/>
      <c r="B86" s="94"/>
      <c r="C86" s="92"/>
      <c r="D86" s="66"/>
      <c r="E86" s="93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</row>
    <row r="87" spans="1:35" ht="14.25" customHeight="1" x14ac:dyDescent="0.3">
      <c r="A87" s="61"/>
      <c r="B87" s="94"/>
      <c r="C87" s="92"/>
      <c r="D87" s="66"/>
      <c r="E87" s="93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</row>
    <row r="88" spans="1:35" ht="14.25" customHeight="1" x14ac:dyDescent="0.3">
      <c r="A88" s="61"/>
      <c r="B88" s="94"/>
      <c r="C88" s="92"/>
      <c r="D88" s="66"/>
      <c r="E88" s="93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</row>
    <row r="89" spans="1:35" ht="14.25" customHeight="1" x14ac:dyDescent="0.3">
      <c r="A89" s="61"/>
      <c r="B89" s="94"/>
      <c r="C89" s="92"/>
      <c r="D89" s="66"/>
      <c r="E89" s="93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</row>
    <row r="90" spans="1:35" ht="14.25" customHeight="1" x14ac:dyDescent="0.3">
      <c r="A90" s="61"/>
      <c r="B90" s="94"/>
      <c r="C90" s="92"/>
      <c r="D90" s="66"/>
      <c r="E90" s="93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</row>
    <row r="91" spans="1:35" ht="14.25" customHeight="1" x14ac:dyDescent="0.3">
      <c r="A91" s="61"/>
      <c r="B91" s="94"/>
      <c r="C91" s="92"/>
      <c r="D91" s="66"/>
      <c r="E91" s="93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</row>
    <row r="92" spans="1:35" ht="14.25" customHeight="1" x14ac:dyDescent="0.3">
      <c r="A92" s="61"/>
      <c r="B92" s="94"/>
      <c r="C92" s="92"/>
      <c r="D92" s="66"/>
      <c r="E92" s="93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</row>
    <row r="93" spans="1:35" ht="14.25" customHeight="1" x14ac:dyDescent="0.3">
      <c r="A93" s="61"/>
      <c r="B93" s="94"/>
      <c r="C93" s="92"/>
      <c r="D93" s="66"/>
      <c r="E93" s="93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</row>
    <row r="94" spans="1:35" ht="14.25" customHeight="1" x14ac:dyDescent="0.3">
      <c r="A94" s="61"/>
      <c r="B94" s="94"/>
      <c r="C94" s="92"/>
      <c r="D94" s="66"/>
      <c r="E94" s="93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</row>
    <row r="95" spans="1:35" ht="14.25" customHeight="1" x14ac:dyDescent="0.3">
      <c r="A95" s="61"/>
      <c r="B95" s="94"/>
      <c r="C95" s="92"/>
      <c r="D95" s="66"/>
      <c r="E95" s="93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</row>
    <row r="96" spans="1:35" ht="14.25" customHeight="1" x14ac:dyDescent="0.3">
      <c r="A96" s="61"/>
      <c r="B96" s="94"/>
      <c r="C96" s="92"/>
      <c r="D96" s="66"/>
      <c r="E96" s="93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</row>
    <row r="97" spans="1:35" ht="14.25" customHeight="1" x14ac:dyDescent="0.3">
      <c r="A97" s="61"/>
      <c r="B97" s="94"/>
      <c r="C97" s="92"/>
      <c r="D97" s="66"/>
      <c r="E97" s="93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</row>
    <row r="98" spans="1:35" ht="14.25" customHeight="1" x14ac:dyDescent="0.3">
      <c r="A98" s="61"/>
      <c r="B98" s="94"/>
      <c r="C98" s="92"/>
      <c r="D98" s="66"/>
      <c r="E98" s="93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</row>
    <row r="99" spans="1:35" ht="14.25" customHeight="1" x14ac:dyDescent="0.3">
      <c r="A99" s="61"/>
      <c r="B99" s="94"/>
      <c r="C99" s="92"/>
      <c r="D99" s="66"/>
      <c r="E99" s="93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</row>
    <row r="100" spans="1:35" ht="14.25" customHeight="1" x14ac:dyDescent="0.3">
      <c r="A100" s="61"/>
      <c r="B100" s="94"/>
      <c r="C100" s="92"/>
      <c r="D100" s="66"/>
      <c r="E100" s="93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</row>
    <row r="101" spans="1:35" ht="14.25" customHeight="1" x14ac:dyDescent="0.3">
      <c r="A101" s="61"/>
      <c r="B101" s="94"/>
      <c r="C101" s="92"/>
      <c r="D101" s="66"/>
      <c r="E101" s="93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</row>
    <row r="102" spans="1:35" ht="14.25" customHeight="1" x14ac:dyDescent="0.3">
      <c r="A102" s="61"/>
      <c r="B102" s="94"/>
      <c r="C102" s="92"/>
      <c r="D102" s="66"/>
      <c r="E102" s="93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</row>
    <row r="103" spans="1:35" ht="14.25" customHeight="1" x14ac:dyDescent="0.3">
      <c r="A103" s="61"/>
      <c r="B103" s="94"/>
      <c r="C103" s="92"/>
      <c r="D103" s="66"/>
      <c r="E103" s="93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</row>
    <row r="104" spans="1:35" ht="14.25" customHeight="1" x14ac:dyDescent="0.3">
      <c r="A104" s="61"/>
      <c r="B104" s="94"/>
      <c r="C104" s="92"/>
      <c r="D104" s="66"/>
      <c r="E104" s="93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</row>
    <row r="105" spans="1:35" ht="14.25" customHeight="1" x14ac:dyDescent="0.3">
      <c r="A105" s="61"/>
      <c r="B105" s="94"/>
      <c r="C105" s="92"/>
      <c r="D105" s="66"/>
      <c r="E105" s="93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</row>
    <row r="106" spans="1:35" ht="14.25" customHeight="1" x14ac:dyDescent="0.3">
      <c r="A106" s="61"/>
      <c r="B106" s="94"/>
      <c r="C106" s="92"/>
      <c r="D106" s="66"/>
      <c r="E106" s="93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</row>
    <row r="107" spans="1:35" ht="14.25" customHeight="1" x14ac:dyDescent="0.3">
      <c r="A107" s="61"/>
      <c r="B107" s="94"/>
      <c r="C107" s="92"/>
      <c r="D107" s="66"/>
      <c r="E107" s="93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</row>
    <row r="108" spans="1:35" ht="14.25" customHeight="1" x14ac:dyDescent="0.3">
      <c r="A108" s="61"/>
      <c r="B108" s="94"/>
      <c r="C108" s="92"/>
      <c r="D108" s="66"/>
      <c r="E108" s="93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</row>
    <row r="109" spans="1:35" ht="14.25" customHeight="1" x14ac:dyDescent="0.3">
      <c r="A109" s="61"/>
      <c r="B109" s="94"/>
      <c r="C109" s="92"/>
      <c r="D109" s="66"/>
      <c r="E109" s="93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</row>
    <row r="110" spans="1:35" ht="14.25" customHeight="1" x14ac:dyDescent="0.3">
      <c r="A110" s="61"/>
      <c r="B110" s="94"/>
      <c r="C110" s="92"/>
      <c r="D110" s="66"/>
      <c r="E110" s="93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</row>
    <row r="111" spans="1:35" ht="14.25" customHeight="1" x14ac:dyDescent="0.3">
      <c r="A111" s="61"/>
      <c r="B111" s="94"/>
      <c r="C111" s="92"/>
      <c r="D111" s="66"/>
      <c r="E111" s="93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</row>
    <row r="112" spans="1:35" ht="14.25" customHeight="1" x14ac:dyDescent="0.3">
      <c r="A112" s="61"/>
      <c r="B112" s="94"/>
      <c r="C112" s="92"/>
      <c r="D112" s="66"/>
      <c r="E112" s="93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</row>
    <row r="113" spans="1:35" ht="14.25" customHeight="1" x14ac:dyDescent="0.3">
      <c r="A113" s="61"/>
      <c r="B113" s="94"/>
      <c r="C113" s="92"/>
      <c r="D113" s="66"/>
      <c r="E113" s="93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</row>
    <row r="114" spans="1:35" ht="14.25" customHeight="1" x14ac:dyDescent="0.3">
      <c r="A114" s="61"/>
      <c r="B114" s="94"/>
      <c r="C114" s="92"/>
      <c r="D114" s="66"/>
      <c r="E114" s="93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</row>
    <row r="115" spans="1:35" ht="14.25" customHeight="1" x14ac:dyDescent="0.3">
      <c r="A115" s="61"/>
      <c r="B115" s="94"/>
      <c r="C115" s="92"/>
      <c r="D115" s="66"/>
      <c r="E115" s="93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</row>
    <row r="116" spans="1:35" ht="14.25" customHeight="1" x14ac:dyDescent="0.3">
      <c r="A116" s="61"/>
      <c r="B116" s="94"/>
      <c r="C116" s="92"/>
      <c r="D116" s="66"/>
      <c r="E116" s="93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</row>
    <row r="117" spans="1:35" ht="14.25" customHeight="1" x14ac:dyDescent="0.3">
      <c r="A117" s="61"/>
      <c r="B117" s="94"/>
      <c r="C117" s="92"/>
      <c r="D117" s="66"/>
      <c r="E117" s="93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</row>
    <row r="118" spans="1:35" ht="14.25" customHeight="1" x14ac:dyDescent="0.3">
      <c r="A118" s="61"/>
      <c r="B118" s="94"/>
      <c r="C118" s="92"/>
      <c r="D118" s="66"/>
      <c r="E118" s="93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</row>
    <row r="119" spans="1:35" ht="14.25" customHeight="1" x14ac:dyDescent="0.3">
      <c r="A119" s="61"/>
      <c r="B119" s="94"/>
      <c r="C119" s="92"/>
      <c r="D119" s="66"/>
      <c r="E119" s="93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</row>
    <row r="120" spans="1:35" ht="14.25" customHeight="1" x14ac:dyDescent="0.3">
      <c r="A120" s="61"/>
      <c r="B120" s="94"/>
      <c r="C120" s="92"/>
      <c r="D120" s="66"/>
      <c r="E120" s="93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</row>
    <row r="121" spans="1:35" ht="14.25" customHeight="1" x14ac:dyDescent="0.3">
      <c r="A121" s="61"/>
      <c r="B121" s="94"/>
      <c r="C121" s="92"/>
      <c r="D121" s="66"/>
      <c r="E121" s="93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</row>
    <row r="122" spans="1:35" ht="14.25" customHeight="1" x14ac:dyDescent="0.3">
      <c r="A122" s="61"/>
      <c r="B122" s="94"/>
      <c r="C122" s="92"/>
      <c r="D122" s="66"/>
      <c r="E122" s="93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</row>
    <row r="123" spans="1:35" ht="14.25" customHeight="1" x14ac:dyDescent="0.3">
      <c r="A123" s="61"/>
      <c r="B123" s="94"/>
      <c r="C123" s="92"/>
      <c r="D123" s="66"/>
      <c r="E123" s="93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</row>
    <row r="124" spans="1:35" ht="14.25" customHeight="1" x14ac:dyDescent="0.3">
      <c r="A124" s="61"/>
      <c r="B124" s="94"/>
      <c r="C124" s="92"/>
      <c r="D124" s="66"/>
      <c r="E124" s="93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</row>
    <row r="125" spans="1:35" ht="14.25" customHeight="1" x14ac:dyDescent="0.3">
      <c r="A125" s="61"/>
      <c r="B125" s="94"/>
      <c r="C125" s="92"/>
      <c r="D125" s="66"/>
      <c r="E125" s="93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66"/>
      <c r="AE125" s="66"/>
      <c r="AF125" s="66"/>
      <c r="AG125" s="66"/>
      <c r="AH125" s="66"/>
      <c r="AI125" s="66"/>
    </row>
    <row r="126" spans="1:35" ht="14.25" customHeight="1" x14ac:dyDescent="0.3">
      <c r="A126" s="61"/>
      <c r="B126" s="94"/>
      <c r="C126" s="92"/>
      <c r="D126" s="66"/>
      <c r="E126" s="93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</row>
    <row r="127" spans="1:35" ht="14.25" customHeight="1" x14ac:dyDescent="0.3">
      <c r="A127" s="61"/>
      <c r="B127" s="94"/>
      <c r="C127" s="92"/>
      <c r="D127" s="66"/>
      <c r="E127" s="93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</row>
    <row r="128" spans="1:35" ht="14.25" customHeight="1" x14ac:dyDescent="0.3">
      <c r="A128" s="61"/>
      <c r="B128" s="94"/>
      <c r="C128" s="92"/>
      <c r="D128" s="66"/>
      <c r="E128" s="93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</row>
    <row r="129" spans="1:35" ht="14.25" customHeight="1" x14ac:dyDescent="0.3">
      <c r="A129" s="61"/>
      <c r="B129" s="94"/>
      <c r="C129" s="92"/>
      <c r="D129" s="66"/>
      <c r="E129" s="93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</row>
    <row r="130" spans="1:35" ht="14.25" customHeight="1" x14ac:dyDescent="0.3">
      <c r="A130" s="61"/>
      <c r="B130" s="94"/>
      <c r="C130" s="92"/>
      <c r="D130" s="66"/>
      <c r="E130" s="93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</row>
    <row r="131" spans="1:35" ht="14.25" customHeight="1" x14ac:dyDescent="0.3">
      <c r="A131" s="61"/>
      <c r="B131" s="94"/>
      <c r="C131" s="92"/>
      <c r="D131" s="66"/>
      <c r="E131" s="93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</row>
    <row r="132" spans="1:35" ht="14.25" customHeight="1" x14ac:dyDescent="0.3">
      <c r="A132" s="61"/>
      <c r="B132" s="94"/>
      <c r="C132" s="92"/>
      <c r="D132" s="66"/>
      <c r="E132" s="93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</row>
    <row r="133" spans="1:35" ht="14.25" customHeight="1" x14ac:dyDescent="0.3">
      <c r="A133" s="61"/>
      <c r="B133" s="94"/>
      <c r="C133" s="92"/>
      <c r="D133" s="66"/>
      <c r="E133" s="93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</row>
    <row r="134" spans="1:35" ht="14.25" customHeight="1" x14ac:dyDescent="0.3">
      <c r="A134" s="61"/>
      <c r="B134" s="94"/>
      <c r="C134" s="92"/>
      <c r="D134" s="66"/>
      <c r="E134" s="93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</row>
    <row r="135" spans="1:35" ht="14.25" customHeight="1" x14ac:dyDescent="0.3">
      <c r="A135" s="61"/>
      <c r="B135" s="94"/>
      <c r="C135" s="92"/>
      <c r="D135" s="66"/>
      <c r="E135" s="93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</row>
    <row r="136" spans="1:35" ht="14.25" customHeight="1" x14ac:dyDescent="0.3">
      <c r="A136" s="61"/>
      <c r="B136" s="94"/>
      <c r="C136" s="92"/>
      <c r="D136" s="66"/>
      <c r="E136" s="93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66"/>
      <c r="AF136" s="66"/>
      <c r="AG136" s="66"/>
      <c r="AH136" s="66"/>
      <c r="AI136" s="66"/>
    </row>
    <row r="137" spans="1:35" ht="14.25" customHeight="1" x14ac:dyDescent="0.3">
      <c r="A137" s="61"/>
      <c r="B137" s="94"/>
      <c r="C137" s="92"/>
      <c r="D137" s="66"/>
      <c r="E137" s="93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</row>
    <row r="138" spans="1:35" ht="14.25" customHeight="1" x14ac:dyDescent="0.3">
      <c r="A138" s="61"/>
      <c r="B138" s="94"/>
      <c r="C138" s="92"/>
      <c r="D138" s="66"/>
      <c r="E138" s="93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66"/>
      <c r="AE138" s="66"/>
      <c r="AF138" s="66"/>
      <c r="AG138" s="66"/>
      <c r="AH138" s="66"/>
      <c r="AI138" s="66"/>
    </row>
    <row r="139" spans="1:35" ht="14.25" customHeight="1" x14ac:dyDescent="0.3">
      <c r="A139" s="61"/>
      <c r="B139" s="94"/>
      <c r="C139" s="92"/>
      <c r="D139" s="66"/>
      <c r="E139" s="93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</row>
    <row r="140" spans="1:35" ht="14.25" customHeight="1" x14ac:dyDescent="0.3">
      <c r="A140" s="61"/>
      <c r="B140" s="94"/>
      <c r="C140" s="92"/>
      <c r="D140" s="66"/>
      <c r="E140" s="93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66"/>
      <c r="AE140" s="66"/>
      <c r="AF140" s="66"/>
      <c r="AG140" s="66"/>
      <c r="AH140" s="66"/>
      <c r="AI140" s="66"/>
    </row>
    <row r="141" spans="1:35" ht="14.25" customHeight="1" x14ac:dyDescent="0.3">
      <c r="A141" s="61"/>
      <c r="B141" s="94"/>
      <c r="C141" s="92"/>
      <c r="D141" s="66"/>
      <c r="E141" s="93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66"/>
      <c r="AE141" s="66"/>
      <c r="AF141" s="66"/>
      <c r="AG141" s="66"/>
      <c r="AH141" s="66"/>
      <c r="AI141" s="66"/>
    </row>
    <row r="142" spans="1:35" ht="14.25" customHeight="1" x14ac:dyDescent="0.3">
      <c r="A142" s="61"/>
      <c r="B142" s="94"/>
      <c r="C142" s="92"/>
      <c r="D142" s="66"/>
      <c r="E142" s="93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66"/>
      <c r="AE142" s="66"/>
      <c r="AF142" s="66"/>
      <c r="AG142" s="66"/>
      <c r="AH142" s="66"/>
      <c r="AI142" s="66"/>
    </row>
    <row r="143" spans="1:35" ht="14.25" customHeight="1" x14ac:dyDescent="0.3">
      <c r="A143" s="61"/>
      <c r="B143" s="94"/>
      <c r="C143" s="92"/>
      <c r="D143" s="66"/>
      <c r="E143" s="93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66"/>
      <c r="AF143" s="66"/>
      <c r="AG143" s="66"/>
      <c r="AH143" s="66"/>
      <c r="AI143" s="66"/>
    </row>
    <row r="144" spans="1:35" ht="14.25" customHeight="1" x14ac:dyDescent="0.3">
      <c r="A144" s="61"/>
      <c r="B144" s="94"/>
      <c r="C144" s="92"/>
      <c r="D144" s="66"/>
      <c r="E144" s="93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66"/>
      <c r="AF144" s="66"/>
      <c r="AG144" s="66"/>
      <c r="AH144" s="66"/>
      <c r="AI144" s="66"/>
    </row>
    <row r="145" spans="1:35" ht="14.25" customHeight="1" x14ac:dyDescent="0.3">
      <c r="A145" s="61"/>
      <c r="B145" s="94"/>
      <c r="C145" s="92"/>
      <c r="D145" s="66"/>
      <c r="E145" s="93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66"/>
      <c r="AE145" s="66"/>
      <c r="AF145" s="66"/>
      <c r="AG145" s="66"/>
      <c r="AH145" s="66"/>
      <c r="AI145" s="66"/>
    </row>
    <row r="146" spans="1:35" ht="14.25" customHeight="1" x14ac:dyDescent="0.3">
      <c r="A146" s="61"/>
      <c r="B146" s="94"/>
      <c r="C146" s="92"/>
      <c r="D146" s="66"/>
      <c r="E146" s="93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66"/>
      <c r="AE146" s="66"/>
      <c r="AF146" s="66"/>
      <c r="AG146" s="66"/>
      <c r="AH146" s="66"/>
      <c r="AI146" s="66"/>
    </row>
    <row r="147" spans="1:35" ht="14.25" customHeight="1" x14ac:dyDescent="0.3">
      <c r="A147" s="61"/>
      <c r="B147" s="94"/>
      <c r="C147" s="92"/>
      <c r="D147" s="66"/>
      <c r="E147" s="93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66"/>
      <c r="AE147" s="66"/>
      <c r="AF147" s="66"/>
      <c r="AG147" s="66"/>
      <c r="AH147" s="66"/>
      <c r="AI147" s="66"/>
    </row>
    <row r="148" spans="1:35" ht="14.25" customHeight="1" x14ac:dyDescent="0.3">
      <c r="A148" s="61"/>
      <c r="B148" s="94"/>
      <c r="C148" s="92"/>
      <c r="D148" s="66"/>
      <c r="E148" s="93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66"/>
      <c r="AE148" s="66"/>
      <c r="AF148" s="66"/>
      <c r="AG148" s="66"/>
      <c r="AH148" s="66"/>
      <c r="AI148" s="66"/>
    </row>
    <row r="149" spans="1:35" ht="14.25" customHeight="1" x14ac:dyDescent="0.3">
      <c r="A149" s="61"/>
      <c r="B149" s="94"/>
      <c r="C149" s="92"/>
      <c r="D149" s="66"/>
      <c r="E149" s="93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66"/>
      <c r="AE149" s="66"/>
      <c r="AF149" s="66"/>
      <c r="AG149" s="66"/>
      <c r="AH149" s="66"/>
      <c r="AI149" s="66"/>
    </row>
    <row r="150" spans="1:35" ht="14.25" customHeight="1" x14ac:dyDescent="0.3">
      <c r="A150" s="61"/>
      <c r="B150" s="94"/>
      <c r="C150" s="92"/>
      <c r="D150" s="66"/>
      <c r="E150" s="93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</row>
    <row r="151" spans="1:35" ht="14.25" customHeight="1" x14ac:dyDescent="0.3">
      <c r="A151" s="61"/>
      <c r="B151" s="94"/>
      <c r="C151" s="92"/>
      <c r="D151" s="66"/>
      <c r="E151" s="93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</row>
    <row r="152" spans="1:35" ht="14.25" customHeight="1" x14ac:dyDescent="0.3">
      <c r="A152" s="61"/>
      <c r="B152" s="94"/>
      <c r="C152" s="92"/>
      <c r="D152" s="66"/>
      <c r="E152" s="93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</row>
    <row r="153" spans="1:35" ht="14.25" customHeight="1" x14ac:dyDescent="0.3">
      <c r="A153" s="61"/>
      <c r="B153" s="94"/>
      <c r="C153" s="92"/>
      <c r="D153" s="66"/>
      <c r="E153" s="93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</row>
    <row r="154" spans="1:35" ht="14.25" customHeight="1" x14ac:dyDescent="0.3">
      <c r="A154" s="61"/>
      <c r="B154" s="94"/>
      <c r="C154" s="92"/>
      <c r="D154" s="66"/>
      <c r="E154" s="93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</row>
    <row r="155" spans="1:35" ht="14.25" customHeight="1" x14ac:dyDescent="0.3">
      <c r="A155" s="61"/>
      <c r="B155" s="94"/>
      <c r="C155" s="92"/>
      <c r="D155" s="66"/>
      <c r="E155" s="93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</row>
    <row r="156" spans="1:35" ht="14.25" customHeight="1" x14ac:dyDescent="0.3">
      <c r="A156" s="61"/>
      <c r="B156" s="94"/>
      <c r="C156" s="92"/>
      <c r="D156" s="66"/>
      <c r="E156" s="93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</row>
    <row r="157" spans="1:35" ht="14.25" customHeight="1" x14ac:dyDescent="0.3">
      <c r="A157" s="61"/>
      <c r="B157" s="94"/>
      <c r="C157" s="92"/>
      <c r="D157" s="66"/>
      <c r="E157" s="93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</row>
    <row r="158" spans="1:35" ht="14.25" customHeight="1" x14ac:dyDescent="0.3">
      <c r="A158" s="61"/>
      <c r="B158" s="94"/>
      <c r="C158" s="92"/>
      <c r="D158" s="66"/>
      <c r="E158" s="93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</row>
    <row r="159" spans="1:35" ht="14.25" customHeight="1" x14ac:dyDescent="0.3">
      <c r="A159" s="61"/>
      <c r="B159" s="94"/>
      <c r="C159" s="92"/>
      <c r="D159" s="66"/>
      <c r="E159" s="93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</row>
    <row r="160" spans="1:35" ht="14.25" customHeight="1" x14ac:dyDescent="0.3">
      <c r="A160" s="61"/>
      <c r="B160" s="94"/>
      <c r="C160" s="92"/>
      <c r="D160" s="66"/>
      <c r="E160" s="93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</row>
    <row r="161" spans="1:35" ht="14.25" customHeight="1" x14ac:dyDescent="0.3">
      <c r="A161" s="61"/>
      <c r="B161" s="94"/>
      <c r="C161" s="92"/>
      <c r="D161" s="66"/>
      <c r="E161" s="93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</row>
    <row r="162" spans="1:35" ht="14.25" customHeight="1" x14ac:dyDescent="0.3">
      <c r="A162" s="61"/>
      <c r="B162" s="94"/>
      <c r="C162" s="92"/>
      <c r="D162" s="66"/>
      <c r="E162" s="93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</row>
    <row r="163" spans="1:35" ht="14.25" customHeight="1" x14ac:dyDescent="0.3">
      <c r="A163" s="61"/>
      <c r="B163" s="94"/>
      <c r="C163" s="92"/>
      <c r="D163" s="66"/>
      <c r="E163" s="93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</row>
    <row r="164" spans="1:35" ht="14.25" customHeight="1" x14ac:dyDescent="0.3">
      <c r="A164" s="61"/>
      <c r="B164" s="94"/>
      <c r="C164" s="92"/>
      <c r="D164" s="66"/>
      <c r="E164" s="93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</row>
    <row r="165" spans="1:35" ht="14.25" customHeight="1" x14ac:dyDescent="0.3">
      <c r="A165" s="61"/>
      <c r="B165" s="94"/>
      <c r="C165" s="92"/>
      <c r="D165" s="66"/>
      <c r="E165" s="93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</row>
    <row r="166" spans="1:35" ht="14.25" customHeight="1" x14ac:dyDescent="0.3">
      <c r="A166" s="61"/>
      <c r="B166" s="94"/>
      <c r="C166" s="92"/>
      <c r="D166" s="66"/>
      <c r="E166" s="93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</row>
    <row r="167" spans="1:35" ht="14.25" customHeight="1" x14ac:dyDescent="0.3">
      <c r="A167" s="61"/>
      <c r="B167" s="94"/>
      <c r="C167" s="92"/>
      <c r="D167" s="66"/>
      <c r="E167" s="93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</row>
    <row r="168" spans="1:35" ht="14.25" customHeight="1" x14ac:dyDescent="0.3">
      <c r="A168" s="61"/>
      <c r="B168" s="94"/>
      <c r="C168" s="92"/>
      <c r="D168" s="66"/>
      <c r="E168" s="93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</row>
    <row r="169" spans="1:35" ht="14.25" customHeight="1" x14ac:dyDescent="0.3">
      <c r="A169" s="61"/>
      <c r="B169" s="94"/>
      <c r="C169" s="92"/>
      <c r="D169" s="66"/>
      <c r="E169" s="93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</row>
    <row r="170" spans="1:35" ht="14.25" customHeight="1" x14ac:dyDescent="0.3">
      <c r="A170" s="61"/>
      <c r="B170" s="94"/>
      <c r="C170" s="92"/>
      <c r="D170" s="66"/>
      <c r="E170" s="93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</row>
    <row r="171" spans="1:35" ht="14.25" customHeight="1" x14ac:dyDescent="0.3">
      <c r="A171" s="61"/>
      <c r="B171" s="94"/>
      <c r="C171" s="92"/>
      <c r="D171" s="66"/>
      <c r="E171" s="93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</row>
    <row r="172" spans="1:35" ht="14.25" customHeight="1" x14ac:dyDescent="0.3">
      <c r="A172" s="61"/>
      <c r="B172" s="94"/>
      <c r="C172" s="92"/>
      <c r="D172" s="66"/>
      <c r="E172" s="93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</row>
    <row r="173" spans="1:35" ht="14.25" customHeight="1" x14ac:dyDescent="0.3">
      <c r="A173" s="61"/>
      <c r="B173" s="94"/>
      <c r="C173" s="92"/>
      <c r="D173" s="66"/>
      <c r="E173" s="93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</row>
    <row r="174" spans="1:35" ht="14.25" customHeight="1" x14ac:dyDescent="0.3">
      <c r="A174" s="61"/>
      <c r="B174" s="94"/>
      <c r="C174" s="92"/>
      <c r="D174" s="66"/>
      <c r="E174" s="93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</row>
    <row r="175" spans="1:35" ht="14.25" customHeight="1" x14ac:dyDescent="0.3">
      <c r="A175" s="61"/>
      <c r="B175" s="94"/>
      <c r="C175" s="92"/>
      <c r="D175" s="66"/>
      <c r="E175" s="93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</row>
    <row r="176" spans="1:35" ht="14.25" customHeight="1" x14ac:dyDescent="0.3">
      <c r="A176" s="61"/>
      <c r="B176" s="94"/>
      <c r="C176" s="92"/>
      <c r="D176" s="66"/>
      <c r="E176" s="93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</row>
    <row r="177" spans="1:35" ht="14.25" customHeight="1" x14ac:dyDescent="0.3">
      <c r="A177" s="61"/>
      <c r="B177" s="94"/>
      <c r="C177" s="92"/>
      <c r="D177" s="66"/>
      <c r="E177" s="93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</row>
    <row r="178" spans="1:35" ht="14.25" customHeight="1" x14ac:dyDescent="0.3">
      <c r="A178" s="61"/>
      <c r="B178" s="94"/>
      <c r="C178" s="92"/>
      <c r="D178" s="66"/>
      <c r="E178" s="93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</row>
    <row r="179" spans="1:35" ht="14.25" customHeight="1" x14ac:dyDescent="0.3">
      <c r="A179" s="61"/>
      <c r="B179" s="94"/>
      <c r="C179" s="92"/>
      <c r="D179" s="66"/>
      <c r="E179" s="93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</row>
    <row r="180" spans="1:35" ht="14.25" customHeight="1" x14ac:dyDescent="0.3">
      <c r="A180" s="61"/>
      <c r="B180" s="94"/>
      <c r="C180" s="92"/>
      <c r="D180" s="66"/>
      <c r="E180" s="93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</row>
    <row r="181" spans="1:35" ht="14.25" customHeight="1" x14ac:dyDescent="0.3">
      <c r="A181" s="61"/>
      <c r="B181" s="94"/>
      <c r="C181" s="92"/>
      <c r="D181" s="66"/>
      <c r="E181" s="93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</row>
    <row r="182" spans="1:35" ht="14.25" customHeight="1" x14ac:dyDescent="0.3">
      <c r="A182" s="61"/>
      <c r="B182" s="94"/>
      <c r="C182" s="92"/>
      <c r="D182" s="66"/>
      <c r="E182" s="93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</row>
    <row r="183" spans="1:35" ht="14.25" customHeight="1" x14ac:dyDescent="0.3">
      <c r="A183" s="61"/>
      <c r="B183" s="94"/>
      <c r="C183" s="92"/>
      <c r="D183" s="66"/>
      <c r="E183" s="93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</row>
    <row r="184" spans="1:35" ht="14.25" customHeight="1" x14ac:dyDescent="0.3">
      <c r="A184" s="61"/>
      <c r="B184" s="94"/>
      <c r="C184" s="92"/>
      <c r="D184" s="66"/>
      <c r="E184" s="93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66"/>
      <c r="AH184" s="66"/>
      <c r="AI184" s="66"/>
    </row>
    <row r="185" spans="1:35" ht="14.25" customHeight="1" x14ac:dyDescent="0.3">
      <c r="A185" s="61"/>
      <c r="B185" s="94"/>
      <c r="C185" s="92"/>
      <c r="D185" s="66"/>
      <c r="E185" s="93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</row>
    <row r="186" spans="1:35" ht="14.25" customHeight="1" x14ac:dyDescent="0.3">
      <c r="A186" s="61"/>
      <c r="B186" s="94"/>
      <c r="C186" s="92"/>
      <c r="D186" s="66"/>
      <c r="E186" s="93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</row>
    <row r="187" spans="1:35" ht="14.25" customHeight="1" x14ac:dyDescent="0.3">
      <c r="A187" s="61"/>
      <c r="B187" s="94"/>
      <c r="C187" s="92"/>
      <c r="D187" s="66"/>
      <c r="E187" s="93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</row>
    <row r="188" spans="1:35" ht="14.25" customHeight="1" x14ac:dyDescent="0.3">
      <c r="A188" s="61"/>
      <c r="B188" s="94"/>
      <c r="C188" s="92"/>
      <c r="D188" s="66"/>
      <c r="E188" s="93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</row>
    <row r="189" spans="1:35" ht="14.25" customHeight="1" x14ac:dyDescent="0.3">
      <c r="A189" s="61"/>
      <c r="B189" s="94"/>
      <c r="C189" s="92"/>
      <c r="D189" s="66"/>
      <c r="E189" s="93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</row>
    <row r="190" spans="1:35" ht="14.25" customHeight="1" x14ac:dyDescent="0.3">
      <c r="A190" s="61"/>
      <c r="B190" s="94"/>
      <c r="C190" s="92"/>
      <c r="D190" s="66"/>
      <c r="E190" s="93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</row>
    <row r="191" spans="1:35" ht="14.25" customHeight="1" x14ac:dyDescent="0.3">
      <c r="A191" s="61"/>
      <c r="B191" s="94"/>
      <c r="C191" s="92"/>
      <c r="D191" s="66"/>
      <c r="E191" s="93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</row>
    <row r="192" spans="1:35" ht="14.25" customHeight="1" x14ac:dyDescent="0.3">
      <c r="A192" s="61"/>
      <c r="B192" s="94"/>
      <c r="C192" s="92"/>
      <c r="D192" s="66"/>
      <c r="E192" s="93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</row>
    <row r="193" spans="1:35" ht="14.25" customHeight="1" x14ac:dyDescent="0.3">
      <c r="A193" s="61"/>
      <c r="B193" s="94"/>
      <c r="C193" s="92"/>
      <c r="D193" s="66"/>
      <c r="E193" s="93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</row>
    <row r="194" spans="1:35" ht="14.25" customHeight="1" x14ac:dyDescent="0.3">
      <c r="A194" s="61"/>
      <c r="B194" s="94"/>
      <c r="C194" s="92"/>
      <c r="D194" s="66"/>
      <c r="E194" s="93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</row>
    <row r="195" spans="1:35" ht="14.25" customHeight="1" x14ac:dyDescent="0.3">
      <c r="A195" s="61"/>
      <c r="B195" s="94"/>
      <c r="C195" s="92"/>
      <c r="D195" s="66"/>
      <c r="E195" s="93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</row>
    <row r="196" spans="1:35" ht="14.25" customHeight="1" x14ac:dyDescent="0.3">
      <c r="A196" s="61"/>
      <c r="B196" s="94"/>
      <c r="C196" s="92"/>
      <c r="D196" s="66"/>
      <c r="E196" s="93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</row>
    <row r="197" spans="1:35" ht="14.25" customHeight="1" x14ac:dyDescent="0.3">
      <c r="A197" s="61"/>
      <c r="B197" s="94"/>
      <c r="C197" s="92"/>
      <c r="D197" s="66"/>
      <c r="E197" s="93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</row>
    <row r="198" spans="1:35" ht="14.25" customHeight="1" x14ac:dyDescent="0.3">
      <c r="A198" s="61"/>
      <c r="B198" s="94"/>
      <c r="C198" s="92"/>
      <c r="D198" s="66"/>
      <c r="E198" s="93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</row>
    <row r="199" spans="1:35" ht="14.25" customHeight="1" x14ac:dyDescent="0.3">
      <c r="A199" s="61"/>
      <c r="B199" s="94"/>
      <c r="C199" s="92"/>
      <c r="D199" s="66"/>
      <c r="E199" s="93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</row>
    <row r="200" spans="1:35" ht="14.25" customHeight="1" x14ac:dyDescent="0.3">
      <c r="A200" s="61"/>
      <c r="B200" s="94"/>
      <c r="C200" s="92"/>
      <c r="D200" s="66"/>
      <c r="E200" s="93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</row>
    <row r="201" spans="1:35" ht="14.25" customHeight="1" x14ac:dyDescent="0.3">
      <c r="A201" s="61"/>
      <c r="B201" s="94"/>
      <c r="C201" s="92"/>
      <c r="D201" s="66"/>
      <c r="E201" s="93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</row>
    <row r="202" spans="1:35" ht="14.25" customHeight="1" x14ac:dyDescent="0.3">
      <c r="A202" s="61"/>
      <c r="B202" s="94"/>
      <c r="C202" s="92"/>
      <c r="D202" s="66"/>
      <c r="E202" s="93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</row>
    <row r="203" spans="1:35" ht="14.25" customHeight="1" x14ac:dyDescent="0.3">
      <c r="A203" s="61"/>
      <c r="B203" s="94"/>
      <c r="C203" s="92"/>
      <c r="D203" s="66"/>
      <c r="E203" s="93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</row>
    <row r="204" spans="1:35" ht="14.25" customHeight="1" x14ac:dyDescent="0.3">
      <c r="A204" s="61"/>
      <c r="B204" s="94"/>
      <c r="C204" s="92"/>
      <c r="D204" s="66"/>
      <c r="E204" s="93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66"/>
      <c r="AG204" s="66"/>
      <c r="AH204" s="66"/>
      <c r="AI204" s="66"/>
    </row>
    <row r="205" spans="1:35" ht="14.25" customHeight="1" x14ac:dyDescent="0.3">
      <c r="A205" s="61"/>
      <c r="B205" s="94"/>
      <c r="C205" s="92"/>
      <c r="D205" s="66"/>
      <c r="E205" s="93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</row>
    <row r="206" spans="1:35" ht="14.25" customHeight="1" x14ac:dyDescent="0.3">
      <c r="A206" s="61"/>
      <c r="B206" s="94"/>
      <c r="C206" s="92"/>
      <c r="D206" s="66"/>
      <c r="E206" s="93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</row>
    <row r="207" spans="1:35" ht="14.25" customHeight="1" x14ac:dyDescent="0.3">
      <c r="A207" s="61"/>
      <c r="B207" s="94"/>
      <c r="C207" s="92"/>
      <c r="D207" s="66"/>
      <c r="E207" s="93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66"/>
      <c r="AG207" s="66"/>
      <c r="AH207" s="66"/>
      <c r="AI207" s="66"/>
    </row>
    <row r="208" spans="1:35" ht="14.25" customHeight="1" x14ac:dyDescent="0.3">
      <c r="A208" s="61"/>
      <c r="B208" s="94"/>
      <c r="C208" s="92"/>
      <c r="D208" s="66"/>
      <c r="E208" s="93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</row>
    <row r="209" spans="1:35" ht="14.25" customHeight="1" x14ac:dyDescent="0.3">
      <c r="A209" s="61"/>
      <c r="B209" s="94"/>
      <c r="C209" s="92"/>
      <c r="D209" s="66"/>
      <c r="E209" s="93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66"/>
      <c r="AG209" s="66"/>
      <c r="AH209" s="66"/>
      <c r="AI209" s="66"/>
    </row>
    <row r="210" spans="1:35" ht="14.25" customHeight="1" x14ac:dyDescent="0.3">
      <c r="A210" s="61"/>
      <c r="B210" s="94"/>
      <c r="C210" s="92"/>
      <c r="D210" s="66"/>
      <c r="E210" s="93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66"/>
      <c r="AG210" s="66"/>
      <c r="AH210" s="66"/>
      <c r="AI210" s="66"/>
    </row>
    <row r="211" spans="1:35" ht="14.25" customHeight="1" x14ac:dyDescent="0.3">
      <c r="A211" s="61"/>
      <c r="B211" s="94"/>
      <c r="C211" s="92"/>
      <c r="D211" s="66"/>
      <c r="E211" s="93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66"/>
      <c r="AG211" s="66"/>
      <c r="AH211" s="66"/>
      <c r="AI211" s="66"/>
    </row>
    <row r="212" spans="1:35" ht="14.25" customHeight="1" x14ac:dyDescent="0.3">
      <c r="A212" s="61"/>
      <c r="B212" s="94"/>
      <c r="C212" s="92"/>
      <c r="D212" s="66"/>
      <c r="E212" s="93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66"/>
      <c r="AG212" s="66"/>
      <c r="AH212" s="66"/>
      <c r="AI212" s="66"/>
    </row>
    <row r="213" spans="1:35" ht="14.25" customHeight="1" x14ac:dyDescent="0.3">
      <c r="A213" s="61"/>
      <c r="B213" s="94"/>
      <c r="C213" s="92"/>
      <c r="D213" s="66"/>
      <c r="E213" s="93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66"/>
      <c r="AG213" s="66"/>
      <c r="AH213" s="66"/>
      <c r="AI213" s="66"/>
    </row>
    <row r="214" spans="1:35" ht="14.25" customHeight="1" x14ac:dyDescent="0.3">
      <c r="A214" s="61"/>
      <c r="B214" s="94"/>
      <c r="C214" s="92"/>
      <c r="D214" s="66"/>
      <c r="E214" s="93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66"/>
      <c r="AG214" s="66"/>
      <c r="AH214" s="66"/>
      <c r="AI214" s="66"/>
    </row>
    <row r="215" spans="1:35" ht="14.25" customHeight="1" x14ac:dyDescent="0.3">
      <c r="A215" s="61"/>
      <c r="B215" s="94"/>
      <c r="C215" s="92"/>
      <c r="D215" s="66"/>
      <c r="E215" s="93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6"/>
      <c r="AH215" s="66"/>
      <c r="AI215" s="66"/>
    </row>
    <row r="216" spans="1:35" ht="14.25" customHeight="1" x14ac:dyDescent="0.3">
      <c r="A216" s="61"/>
      <c r="B216" s="94"/>
      <c r="C216" s="92"/>
      <c r="D216" s="66"/>
      <c r="E216" s="93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66"/>
      <c r="AG216" s="66"/>
      <c r="AH216" s="66"/>
      <c r="AI216" s="66"/>
    </row>
    <row r="217" spans="1:35" ht="14.25" customHeight="1" x14ac:dyDescent="0.3">
      <c r="A217" s="61"/>
      <c r="B217" s="94"/>
      <c r="C217" s="92"/>
      <c r="D217" s="66"/>
      <c r="E217" s="93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66"/>
      <c r="AG217" s="66"/>
      <c r="AH217" s="66"/>
      <c r="AI217" s="66"/>
    </row>
    <row r="218" spans="1:35" ht="14.25" customHeight="1" x14ac:dyDescent="0.3">
      <c r="A218" s="61"/>
      <c r="B218" s="94"/>
      <c r="C218" s="92"/>
      <c r="D218" s="66"/>
      <c r="E218" s="93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66"/>
      <c r="AG218" s="66"/>
      <c r="AH218" s="66"/>
      <c r="AI218" s="66"/>
    </row>
    <row r="219" spans="1:35" ht="14.25" customHeight="1" x14ac:dyDescent="0.3">
      <c r="A219" s="61"/>
      <c r="B219" s="94"/>
      <c r="C219" s="92"/>
      <c r="D219" s="66"/>
      <c r="E219" s="93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6"/>
      <c r="AH219" s="66"/>
      <c r="AI219" s="66"/>
    </row>
    <row r="220" spans="1:35" ht="14.25" customHeight="1" x14ac:dyDescent="0.3">
      <c r="A220" s="61"/>
      <c r="B220" s="94"/>
      <c r="C220" s="92"/>
      <c r="D220" s="66"/>
      <c r="E220" s="93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66"/>
      <c r="AG220" s="66"/>
      <c r="AH220" s="66"/>
      <c r="AI220" s="66"/>
    </row>
    <row r="221" spans="1:35" ht="14.25" customHeight="1" x14ac:dyDescent="0.3">
      <c r="A221" s="61"/>
      <c r="B221" s="94"/>
      <c r="C221" s="92"/>
      <c r="D221" s="66"/>
      <c r="E221" s="93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66"/>
      <c r="AG221" s="66"/>
      <c r="AH221" s="66"/>
      <c r="AI221" s="66"/>
    </row>
    <row r="222" spans="1:35" ht="14.25" customHeight="1" x14ac:dyDescent="0.3">
      <c r="A222" s="61"/>
      <c r="B222" s="94"/>
      <c r="C222" s="92"/>
      <c r="D222" s="66"/>
      <c r="E222" s="93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66"/>
      <c r="AG222" s="66"/>
      <c r="AH222" s="66"/>
      <c r="AI222" s="66"/>
    </row>
    <row r="223" spans="1:35" ht="14.25" customHeight="1" x14ac:dyDescent="0.3">
      <c r="A223" s="61"/>
      <c r="B223" s="94"/>
      <c r="C223" s="92"/>
      <c r="D223" s="66"/>
      <c r="E223" s="93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66"/>
      <c r="AI223" s="66"/>
    </row>
    <row r="224" spans="1:35" ht="14.25" customHeight="1" x14ac:dyDescent="0.3">
      <c r="A224" s="61"/>
      <c r="B224" s="94"/>
      <c r="C224" s="92"/>
      <c r="D224" s="66"/>
      <c r="E224" s="93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66"/>
      <c r="AG224" s="66"/>
      <c r="AH224" s="66"/>
      <c r="AI224" s="66"/>
    </row>
    <row r="225" spans="1:35" ht="14.25" customHeight="1" x14ac:dyDescent="0.3">
      <c r="A225" s="61"/>
      <c r="B225" s="94"/>
      <c r="C225" s="92"/>
      <c r="D225" s="66"/>
      <c r="E225" s="93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66"/>
      <c r="AG225" s="66"/>
      <c r="AH225" s="66"/>
      <c r="AI225" s="66"/>
    </row>
    <row r="226" spans="1:35" ht="14.25" customHeight="1" x14ac:dyDescent="0.3">
      <c r="A226" s="61"/>
      <c r="B226" s="94"/>
      <c r="C226" s="92"/>
      <c r="D226" s="66"/>
      <c r="E226" s="93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66"/>
      <c r="AG226" s="66"/>
      <c r="AH226" s="66"/>
      <c r="AI226" s="66"/>
    </row>
    <row r="227" spans="1:35" ht="14.25" customHeight="1" x14ac:dyDescent="0.3">
      <c r="A227" s="61"/>
      <c r="B227" s="94"/>
      <c r="C227" s="92"/>
      <c r="D227" s="66"/>
      <c r="E227" s="93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</row>
    <row r="228" spans="1:35" ht="14.25" customHeight="1" x14ac:dyDescent="0.3">
      <c r="A228" s="61"/>
      <c r="B228" s="94"/>
      <c r="C228" s="92"/>
      <c r="D228" s="66"/>
      <c r="E228" s="93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66"/>
      <c r="AG228" s="66"/>
      <c r="AH228" s="66"/>
      <c r="AI228" s="66"/>
    </row>
    <row r="229" spans="1:35" ht="14.25" customHeight="1" x14ac:dyDescent="0.3">
      <c r="A229" s="61"/>
      <c r="B229" s="94"/>
      <c r="C229" s="92"/>
      <c r="D229" s="66"/>
      <c r="E229" s="93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66"/>
      <c r="AE229" s="66"/>
      <c r="AF229" s="66"/>
      <c r="AG229" s="66"/>
      <c r="AH229" s="66"/>
      <c r="AI229" s="66"/>
    </row>
    <row r="230" spans="1:35" ht="14.25" customHeight="1" x14ac:dyDescent="0.3">
      <c r="A230" s="61"/>
      <c r="B230" s="94"/>
      <c r="C230" s="92"/>
      <c r="D230" s="66"/>
      <c r="E230" s="93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66"/>
      <c r="AE230" s="66"/>
      <c r="AF230" s="66"/>
      <c r="AG230" s="66"/>
      <c r="AH230" s="66"/>
      <c r="AI230" s="66"/>
    </row>
    <row r="231" spans="1:35" ht="14.25" customHeight="1" x14ac:dyDescent="0.3">
      <c r="A231" s="61"/>
      <c r="B231" s="94"/>
      <c r="C231" s="92"/>
      <c r="D231" s="66"/>
      <c r="E231" s="93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66"/>
      <c r="AE231" s="66"/>
      <c r="AF231" s="66"/>
      <c r="AG231" s="66"/>
      <c r="AH231" s="66"/>
      <c r="AI231" s="66"/>
    </row>
    <row r="232" spans="1:35" ht="14.25" customHeight="1" x14ac:dyDescent="0.3">
      <c r="A232" s="61"/>
      <c r="B232" s="94"/>
      <c r="C232" s="92"/>
      <c r="D232" s="66"/>
      <c r="E232" s="93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66"/>
      <c r="AE232" s="66"/>
      <c r="AF232" s="66"/>
      <c r="AG232" s="66"/>
      <c r="AH232" s="66"/>
      <c r="AI232" s="66"/>
    </row>
    <row r="233" spans="1:35" ht="14.25" customHeight="1" x14ac:dyDescent="0.3">
      <c r="A233" s="61"/>
      <c r="B233" s="94"/>
      <c r="C233" s="92"/>
      <c r="D233" s="66"/>
      <c r="E233" s="93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66"/>
      <c r="AE233" s="66"/>
      <c r="AF233" s="66"/>
      <c r="AG233" s="66"/>
      <c r="AH233" s="66"/>
      <c r="AI233" s="66"/>
    </row>
    <row r="234" spans="1:35" ht="14.25" customHeight="1" x14ac:dyDescent="0.3">
      <c r="A234" s="61"/>
      <c r="B234" s="94"/>
      <c r="C234" s="92"/>
      <c r="D234" s="66"/>
      <c r="E234" s="93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66"/>
      <c r="AE234" s="66"/>
      <c r="AF234" s="66"/>
      <c r="AG234" s="66"/>
      <c r="AH234" s="66"/>
      <c r="AI234" s="66"/>
    </row>
    <row r="235" spans="1:35" ht="14.25" customHeight="1" x14ac:dyDescent="0.3">
      <c r="A235" s="61"/>
      <c r="B235" s="94"/>
      <c r="C235" s="92"/>
      <c r="D235" s="66"/>
      <c r="E235" s="93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66"/>
      <c r="AE235" s="66"/>
      <c r="AF235" s="66"/>
      <c r="AG235" s="66"/>
      <c r="AH235" s="66"/>
      <c r="AI235" s="66"/>
    </row>
    <row r="236" spans="1:35" ht="14.25" customHeight="1" x14ac:dyDescent="0.3">
      <c r="A236" s="61"/>
      <c r="B236" s="94"/>
      <c r="C236" s="92"/>
      <c r="D236" s="66"/>
      <c r="E236" s="93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66"/>
      <c r="AE236" s="66"/>
      <c r="AF236" s="66"/>
      <c r="AG236" s="66"/>
      <c r="AH236" s="66"/>
      <c r="AI236" s="66"/>
    </row>
    <row r="237" spans="1:35" ht="14.25" customHeight="1" x14ac:dyDescent="0.3">
      <c r="A237" s="61"/>
      <c r="B237" s="94"/>
      <c r="C237" s="92"/>
      <c r="D237" s="66"/>
      <c r="E237" s="93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66"/>
      <c r="AE237" s="66"/>
      <c r="AF237" s="66"/>
      <c r="AG237" s="66"/>
      <c r="AH237" s="66"/>
      <c r="AI237" s="66"/>
    </row>
    <row r="238" spans="1:35" ht="14.25" customHeight="1" x14ac:dyDescent="0.3">
      <c r="A238" s="61"/>
      <c r="B238" s="94"/>
      <c r="C238" s="92"/>
      <c r="D238" s="66"/>
      <c r="E238" s="93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6"/>
      <c r="AB238" s="66"/>
      <c r="AC238" s="66"/>
      <c r="AD238" s="66"/>
      <c r="AE238" s="66"/>
      <c r="AF238" s="66"/>
      <c r="AG238" s="66"/>
      <c r="AH238" s="66"/>
      <c r="AI238" s="66"/>
    </row>
    <row r="239" spans="1:35" ht="14.25" customHeight="1" x14ac:dyDescent="0.3">
      <c r="A239" s="61"/>
      <c r="B239" s="94"/>
      <c r="C239" s="92"/>
      <c r="D239" s="66"/>
      <c r="E239" s="93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66"/>
      <c r="AE239" s="66"/>
      <c r="AF239" s="66"/>
      <c r="AG239" s="66"/>
      <c r="AH239" s="66"/>
      <c r="AI239" s="66"/>
    </row>
    <row r="240" spans="1:35" ht="14.25" customHeight="1" x14ac:dyDescent="0.3">
      <c r="A240" s="61"/>
      <c r="B240" s="94"/>
      <c r="C240" s="92"/>
      <c r="D240" s="66"/>
      <c r="E240" s="93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</row>
    <row r="241" spans="1:35" ht="14.25" customHeight="1" x14ac:dyDescent="0.3">
      <c r="A241" s="61"/>
      <c r="B241" s="94"/>
      <c r="C241" s="92"/>
      <c r="D241" s="66"/>
      <c r="E241" s="93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66"/>
      <c r="AE241" s="66"/>
      <c r="AF241" s="66"/>
      <c r="AG241" s="66"/>
      <c r="AH241" s="66"/>
      <c r="AI241" s="66"/>
    </row>
    <row r="242" spans="1:35" ht="14.25" customHeight="1" x14ac:dyDescent="0.3">
      <c r="A242" s="61"/>
      <c r="B242" s="94"/>
      <c r="C242" s="92"/>
      <c r="D242" s="66"/>
      <c r="E242" s="93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66"/>
      <c r="AE242" s="66"/>
      <c r="AF242" s="66"/>
      <c r="AG242" s="66"/>
      <c r="AH242" s="66"/>
      <c r="AI242" s="66"/>
    </row>
    <row r="243" spans="1:35" ht="14.25" customHeight="1" x14ac:dyDescent="0.3">
      <c r="A243" s="61"/>
      <c r="B243" s="94"/>
      <c r="C243" s="92"/>
      <c r="D243" s="66"/>
      <c r="E243" s="93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66"/>
      <c r="AF243" s="66"/>
      <c r="AG243" s="66"/>
      <c r="AH243" s="66"/>
      <c r="AI243" s="66"/>
    </row>
    <row r="244" spans="1:35" ht="14.25" customHeight="1" x14ac:dyDescent="0.3">
      <c r="A244" s="61"/>
      <c r="B244" s="94"/>
      <c r="C244" s="92"/>
      <c r="D244" s="66"/>
      <c r="E244" s="93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66"/>
      <c r="AE244" s="66"/>
      <c r="AF244" s="66"/>
      <c r="AG244" s="66"/>
      <c r="AH244" s="66"/>
      <c r="AI244" s="66"/>
    </row>
    <row r="245" spans="1:35" ht="14.25" customHeight="1" x14ac:dyDescent="0.3">
      <c r="A245" s="61"/>
      <c r="B245" s="94"/>
      <c r="C245" s="92"/>
      <c r="D245" s="66"/>
      <c r="E245" s="93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6"/>
      <c r="AH245" s="66"/>
      <c r="AI245" s="66"/>
    </row>
    <row r="246" spans="1:35" ht="14.25" customHeight="1" x14ac:dyDescent="0.3">
      <c r="A246" s="61"/>
      <c r="B246" s="94"/>
      <c r="C246" s="92"/>
      <c r="D246" s="66"/>
      <c r="E246" s="93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66"/>
      <c r="AE246" s="66"/>
      <c r="AF246" s="66"/>
      <c r="AG246" s="66"/>
      <c r="AH246" s="66"/>
      <c r="AI246" s="66"/>
    </row>
    <row r="247" spans="1:35" ht="14.25" customHeight="1" x14ac:dyDescent="0.3">
      <c r="A247" s="61"/>
      <c r="B247" s="94"/>
      <c r="C247" s="92"/>
      <c r="D247" s="66"/>
      <c r="E247" s="93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66"/>
      <c r="AH247" s="66"/>
      <c r="AI247" s="66"/>
    </row>
    <row r="248" spans="1:35" ht="14.25" customHeight="1" x14ac:dyDescent="0.3">
      <c r="A248" s="61"/>
      <c r="B248" s="94"/>
      <c r="C248" s="92"/>
      <c r="D248" s="66"/>
      <c r="E248" s="93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66"/>
      <c r="AE248" s="66"/>
      <c r="AF248" s="66"/>
      <c r="AG248" s="66"/>
      <c r="AH248" s="66"/>
      <c r="AI248" s="66"/>
    </row>
    <row r="249" spans="1:35" ht="14.25" customHeight="1" x14ac:dyDescent="0.3">
      <c r="A249" s="61"/>
      <c r="B249" s="94"/>
      <c r="C249" s="92"/>
      <c r="D249" s="66"/>
      <c r="E249" s="93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66"/>
      <c r="AE249" s="66"/>
      <c r="AF249" s="66"/>
      <c r="AG249" s="66"/>
      <c r="AH249" s="66"/>
      <c r="AI249" s="66"/>
    </row>
    <row r="250" spans="1:35" ht="14.25" customHeight="1" x14ac:dyDescent="0.3">
      <c r="A250" s="61"/>
      <c r="B250" s="94"/>
      <c r="C250" s="92"/>
      <c r="D250" s="66"/>
      <c r="E250" s="93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</row>
    <row r="251" spans="1:35" ht="14.25" customHeight="1" x14ac:dyDescent="0.3">
      <c r="A251" s="61"/>
      <c r="B251" s="94"/>
      <c r="C251" s="92"/>
      <c r="D251" s="66"/>
      <c r="E251" s="93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66"/>
      <c r="AE251" s="66"/>
      <c r="AF251" s="66"/>
      <c r="AG251" s="66"/>
      <c r="AH251" s="66"/>
      <c r="AI251" s="66"/>
    </row>
    <row r="252" spans="1:35" ht="14.25" customHeight="1" x14ac:dyDescent="0.3">
      <c r="A252" s="61"/>
      <c r="B252" s="94"/>
      <c r="C252" s="92"/>
      <c r="D252" s="66"/>
      <c r="E252" s="93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</row>
    <row r="253" spans="1:35" ht="14.25" customHeight="1" x14ac:dyDescent="0.3">
      <c r="A253" s="61"/>
      <c r="B253" s="94"/>
      <c r="C253" s="92"/>
      <c r="D253" s="66"/>
      <c r="E253" s="93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</row>
    <row r="254" spans="1:35" ht="14.25" customHeight="1" x14ac:dyDescent="0.3">
      <c r="A254" s="61"/>
      <c r="B254" s="94"/>
      <c r="C254" s="92"/>
      <c r="D254" s="66"/>
      <c r="E254" s="93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</row>
    <row r="255" spans="1:35" ht="14.25" customHeight="1" x14ac:dyDescent="0.3">
      <c r="A255" s="61"/>
      <c r="B255" s="94"/>
      <c r="C255" s="92"/>
      <c r="D255" s="66"/>
      <c r="E255" s="93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66"/>
      <c r="AE255" s="66"/>
      <c r="AF255" s="66"/>
      <c r="AG255" s="66"/>
      <c r="AH255" s="66"/>
      <c r="AI255" s="66"/>
    </row>
    <row r="256" spans="1:35" ht="14.25" customHeight="1" x14ac:dyDescent="0.3">
      <c r="A256" s="61"/>
      <c r="B256" s="94"/>
      <c r="C256" s="92"/>
      <c r="D256" s="66"/>
      <c r="E256" s="93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</row>
    <row r="257" spans="1:35" ht="14.25" customHeight="1" x14ac:dyDescent="0.3">
      <c r="A257" s="61"/>
      <c r="B257" s="94"/>
      <c r="C257" s="92"/>
      <c r="D257" s="66"/>
      <c r="E257" s="93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66"/>
      <c r="AE257" s="66"/>
      <c r="AF257" s="66"/>
      <c r="AG257" s="66"/>
      <c r="AH257" s="66"/>
      <c r="AI257" s="66"/>
    </row>
    <row r="258" spans="1:35" ht="14.25" customHeight="1" x14ac:dyDescent="0.3">
      <c r="A258" s="61"/>
      <c r="B258" s="94"/>
      <c r="C258" s="92"/>
      <c r="D258" s="66"/>
      <c r="E258" s="93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66"/>
      <c r="AE258" s="66"/>
      <c r="AF258" s="66"/>
      <c r="AG258" s="66"/>
      <c r="AH258" s="66"/>
      <c r="AI258" s="66"/>
    </row>
    <row r="259" spans="1:35" ht="14.25" customHeight="1" x14ac:dyDescent="0.3">
      <c r="A259" s="61"/>
      <c r="B259" s="94"/>
      <c r="C259" s="92"/>
      <c r="D259" s="66"/>
      <c r="E259" s="93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66"/>
      <c r="AH259" s="66"/>
      <c r="AI259" s="66"/>
    </row>
    <row r="260" spans="1:35" ht="14.25" customHeight="1" x14ac:dyDescent="0.3">
      <c r="A260" s="61"/>
      <c r="B260" s="94"/>
      <c r="C260" s="92"/>
      <c r="D260" s="66"/>
      <c r="E260" s="93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66"/>
      <c r="AH260" s="66"/>
      <c r="AI260" s="66"/>
    </row>
    <row r="261" spans="1:35" ht="14.25" customHeight="1" x14ac:dyDescent="0.3">
      <c r="A261" s="61"/>
      <c r="B261" s="94"/>
      <c r="C261" s="92"/>
      <c r="D261" s="66"/>
      <c r="E261" s="93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66"/>
      <c r="AE261" s="66"/>
      <c r="AF261" s="66"/>
      <c r="AG261" s="66"/>
      <c r="AH261" s="66"/>
      <c r="AI261" s="66"/>
    </row>
    <row r="262" spans="1:35" ht="14.25" customHeight="1" x14ac:dyDescent="0.3">
      <c r="A262" s="61"/>
      <c r="B262" s="94"/>
      <c r="C262" s="92"/>
      <c r="D262" s="66"/>
      <c r="E262" s="93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66"/>
      <c r="AE262" s="66"/>
      <c r="AF262" s="66"/>
      <c r="AG262" s="66"/>
      <c r="AH262" s="66"/>
      <c r="AI262" s="66"/>
    </row>
    <row r="263" spans="1:35" ht="14.25" customHeight="1" x14ac:dyDescent="0.3">
      <c r="A263" s="61"/>
      <c r="B263" s="94"/>
      <c r="C263" s="92"/>
      <c r="D263" s="66"/>
      <c r="E263" s="93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66"/>
      <c r="AE263" s="66"/>
      <c r="AF263" s="66"/>
      <c r="AG263" s="66"/>
      <c r="AH263" s="66"/>
      <c r="AI263" s="66"/>
    </row>
    <row r="264" spans="1:35" ht="14.25" customHeight="1" x14ac:dyDescent="0.3">
      <c r="A264" s="61"/>
      <c r="B264" s="94"/>
      <c r="C264" s="92"/>
      <c r="D264" s="66"/>
      <c r="E264" s="93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66"/>
      <c r="AE264" s="66"/>
      <c r="AF264" s="66"/>
      <c r="AG264" s="66"/>
      <c r="AH264" s="66"/>
      <c r="AI264" s="66"/>
    </row>
    <row r="265" spans="1:35" ht="14.25" customHeight="1" x14ac:dyDescent="0.3">
      <c r="A265" s="61"/>
      <c r="B265" s="94"/>
      <c r="C265" s="92"/>
      <c r="D265" s="66"/>
      <c r="E265" s="93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66"/>
      <c r="AE265" s="66"/>
      <c r="AF265" s="66"/>
      <c r="AG265" s="66"/>
      <c r="AH265" s="66"/>
      <c r="AI265" s="66"/>
    </row>
    <row r="266" spans="1:35" ht="14.25" customHeight="1" x14ac:dyDescent="0.3">
      <c r="A266" s="61"/>
      <c r="B266" s="94"/>
      <c r="C266" s="92"/>
      <c r="D266" s="66"/>
      <c r="E266" s="93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66"/>
      <c r="AE266" s="66"/>
      <c r="AF266" s="66"/>
      <c r="AG266" s="66"/>
      <c r="AH266" s="66"/>
      <c r="AI266" s="66"/>
    </row>
    <row r="267" spans="1:35" ht="14.25" customHeight="1" x14ac:dyDescent="0.3">
      <c r="A267" s="61"/>
      <c r="B267" s="94"/>
      <c r="C267" s="92"/>
      <c r="D267" s="66"/>
      <c r="E267" s="93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66"/>
      <c r="AE267" s="66"/>
      <c r="AF267" s="66"/>
      <c r="AG267" s="66"/>
      <c r="AH267" s="66"/>
      <c r="AI267" s="66"/>
    </row>
    <row r="268" spans="1:35" ht="14.25" customHeight="1" x14ac:dyDescent="0.3">
      <c r="A268" s="61"/>
      <c r="B268" s="94"/>
      <c r="C268" s="92"/>
      <c r="D268" s="66"/>
      <c r="E268" s="93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6"/>
      <c r="AB268" s="66"/>
      <c r="AC268" s="66"/>
      <c r="AD268" s="66"/>
      <c r="AE268" s="66"/>
      <c r="AF268" s="66"/>
      <c r="AG268" s="66"/>
      <c r="AH268" s="66"/>
      <c r="AI268" s="66"/>
    </row>
    <row r="269" spans="1:35" ht="14.25" customHeight="1" x14ac:dyDescent="0.3">
      <c r="A269" s="61"/>
      <c r="B269" s="94"/>
      <c r="C269" s="92"/>
      <c r="D269" s="66"/>
      <c r="E269" s="93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66"/>
      <c r="AE269" s="66"/>
      <c r="AF269" s="66"/>
      <c r="AG269" s="66"/>
      <c r="AH269" s="66"/>
      <c r="AI269" s="66"/>
    </row>
    <row r="270" spans="1:35" ht="14.25" customHeight="1" x14ac:dyDescent="0.3">
      <c r="A270" s="61"/>
      <c r="B270" s="94"/>
      <c r="C270" s="92"/>
      <c r="D270" s="66"/>
      <c r="E270" s="93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66"/>
      <c r="AE270" s="66"/>
      <c r="AF270" s="66"/>
      <c r="AG270" s="66"/>
      <c r="AH270" s="66"/>
      <c r="AI270" s="66"/>
    </row>
    <row r="271" spans="1:35" ht="14.25" customHeight="1" x14ac:dyDescent="0.3">
      <c r="A271" s="61"/>
      <c r="B271" s="94"/>
      <c r="C271" s="92"/>
      <c r="D271" s="66"/>
      <c r="E271" s="93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66"/>
      <c r="AE271" s="66"/>
      <c r="AF271" s="66"/>
      <c r="AG271" s="66"/>
      <c r="AH271" s="66"/>
      <c r="AI271" s="66"/>
    </row>
    <row r="272" spans="1:35" ht="14.25" customHeight="1" x14ac:dyDescent="0.3">
      <c r="A272" s="61"/>
      <c r="B272" s="94"/>
      <c r="C272" s="92"/>
      <c r="D272" s="66"/>
      <c r="E272" s="93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</row>
    <row r="273" spans="1:35" ht="14.25" customHeight="1" x14ac:dyDescent="0.3">
      <c r="A273" s="61"/>
      <c r="B273" s="94"/>
      <c r="C273" s="92"/>
      <c r="D273" s="66"/>
      <c r="E273" s="93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66"/>
      <c r="AE273" s="66"/>
      <c r="AF273" s="66"/>
      <c r="AG273" s="66"/>
      <c r="AH273" s="66"/>
      <c r="AI273" s="66"/>
    </row>
    <row r="274" spans="1:35" ht="14.25" customHeight="1" x14ac:dyDescent="0.3">
      <c r="A274" s="61"/>
      <c r="B274" s="94"/>
      <c r="C274" s="92"/>
      <c r="D274" s="66"/>
      <c r="E274" s="93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66"/>
      <c r="AE274" s="66"/>
      <c r="AF274" s="66"/>
      <c r="AG274" s="66"/>
      <c r="AH274" s="66"/>
      <c r="AI274" s="66"/>
    </row>
    <row r="275" spans="1:35" ht="14.25" customHeight="1" x14ac:dyDescent="0.3">
      <c r="A275" s="61"/>
      <c r="B275" s="94"/>
      <c r="C275" s="92"/>
      <c r="D275" s="66"/>
      <c r="E275" s="93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66"/>
      <c r="AE275" s="66"/>
      <c r="AF275" s="66"/>
      <c r="AG275" s="66"/>
      <c r="AH275" s="66"/>
      <c r="AI275" s="66"/>
    </row>
    <row r="276" spans="1:35" ht="14.25" customHeight="1" x14ac:dyDescent="0.3">
      <c r="A276" s="61"/>
      <c r="B276" s="94"/>
      <c r="C276" s="92"/>
      <c r="D276" s="66"/>
      <c r="E276" s="93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66"/>
      <c r="AE276" s="66"/>
      <c r="AF276" s="66"/>
      <c r="AG276" s="66"/>
      <c r="AH276" s="66"/>
      <c r="AI276" s="66"/>
    </row>
    <row r="277" spans="1:35" ht="14.25" customHeight="1" x14ac:dyDescent="0.3">
      <c r="A277" s="61"/>
      <c r="B277" s="94"/>
      <c r="C277" s="92"/>
      <c r="D277" s="66"/>
      <c r="E277" s="93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66"/>
      <c r="AH277" s="66"/>
      <c r="AI277" s="66"/>
    </row>
    <row r="278" spans="1:35" ht="14.25" customHeight="1" x14ac:dyDescent="0.3">
      <c r="A278" s="61"/>
      <c r="B278" s="94"/>
      <c r="C278" s="92"/>
      <c r="D278" s="66"/>
      <c r="E278" s="93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66"/>
      <c r="AE278" s="66"/>
      <c r="AF278" s="66"/>
      <c r="AG278" s="66"/>
      <c r="AH278" s="66"/>
      <c r="AI278" s="66"/>
    </row>
    <row r="279" spans="1:35" ht="14.25" customHeight="1" x14ac:dyDescent="0.3">
      <c r="A279" s="61"/>
      <c r="B279" s="94"/>
      <c r="C279" s="92"/>
      <c r="D279" s="66"/>
      <c r="E279" s="93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66"/>
      <c r="AH279" s="66"/>
      <c r="AI279" s="66"/>
    </row>
    <row r="280" spans="1:35" ht="14.25" customHeight="1" x14ac:dyDescent="0.3">
      <c r="A280" s="61"/>
      <c r="B280" s="94"/>
      <c r="C280" s="92"/>
      <c r="D280" s="66"/>
      <c r="E280" s="93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66"/>
      <c r="AE280" s="66"/>
      <c r="AF280" s="66"/>
      <c r="AG280" s="66"/>
      <c r="AH280" s="66"/>
      <c r="AI280" s="66"/>
    </row>
    <row r="281" spans="1:35" ht="14.25" customHeight="1" x14ac:dyDescent="0.3">
      <c r="A281" s="61"/>
      <c r="B281" s="94"/>
      <c r="C281" s="92"/>
      <c r="D281" s="66"/>
      <c r="E281" s="93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66"/>
      <c r="AE281" s="66"/>
      <c r="AF281" s="66"/>
      <c r="AG281" s="66"/>
      <c r="AH281" s="66"/>
      <c r="AI281" s="66"/>
    </row>
    <row r="282" spans="1:35" ht="14.25" customHeight="1" x14ac:dyDescent="0.3">
      <c r="A282" s="61"/>
      <c r="B282" s="94"/>
      <c r="C282" s="92"/>
      <c r="D282" s="66"/>
      <c r="E282" s="93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66"/>
      <c r="AE282" s="66"/>
      <c r="AF282" s="66"/>
      <c r="AG282" s="66"/>
      <c r="AH282" s="66"/>
      <c r="AI282" s="66"/>
    </row>
    <row r="283" spans="1:35" ht="14.25" customHeight="1" x14ac:dyDescent="0.3">
      <c r="A283" s="61"/>
      <c r="B283" s="94"/>
      <c r="C283" s="92"/>
      <c r="D283" s="66"/>
      <c r="E283" s="93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66"/>
      <c r="AF283" s="66"/>
      <c r="AG283" s="66"/>
      <c r="AH283" s="66"/>
      <c r="AI283" s="66"/>
    </row>
    <row r="284" spans="1:35" ht="14.25" customHeight="1" x14ac:dyDescent="0.3">
      <c r="A284" s="61"/>
      <c r="B284" s="94"/>
      <c r="C284" s="92"/>
      <c r="D284" s="66"/>
      <c r="E284" s="93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66"/>
      <c r="AE284" s="66"/>
      <c r="AF284" s="66"/>
      <c r="AG284" s="66"/>
      <c r="AH284" s="66"/>
      <c r="AI284" s="66"/>
    </row>
    <row r="285" spans="1:35" ht="14.25" customHeight="1" x14ac:dyDescent="0.3">
      <c r="A285" s="61"/>
      <c r="B285" s="94"/>
      <c r="C285" s="92"/>
      <c r="D285" s="66"/>
      <c r="E285" s="93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66"/>
      <c r="AE285" s="66"/>
      <c r="AF285" s="66"/>
      <c r="AG285" s="66"/>
      <c r="AH285" s="66"/>
      <c r="AI285" s="66"/>
    </row>
    <row r="286" spans="1:35" ht="14.25" customHeight="1" x14ac:dyDescent="0.3">
      <c r="A286" s="61"/>
      <c r="B286" s="94"/>
      <c r="C286" s="92"/>
      <c r="D286" s="66"/>
      <c r="E286" s="93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66"/>
      <c r="AE286" s="66"/>
      <c r="AF286" s="66"/>
      <c r="AG286" s="66"/>
      <c r="AH286" s="66"/>
      <c r="AI286" s="66"/>
    </row>
    <row r="287" spans="1:35" ht="14.25" customHeight="1" x14ac:dyDescent="0.3">
      <c r="A287" s="61"/>
      <c r="B287" s="94"/>
      <c r="C287" s="92"/>
      <c r="D287" s="66"/>
      <c r="E287" s="93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66"/>
      <c r="AE287" s="66"/>
      <c r="AF287" s="66"/>
      <c r="AG287" s="66"/>
      <c r="AH287" s="66"/>
      <c r="AI287" s="66"/>
    </row>
    <row r="288" spans="1:35" ht="14.25" customHeight="1" x14ac:dyDescent="0.3">
      <c r="A288" s="61"/>
      <c r="B288" s="94"/>
      <c r="C288" s="92"/>
      <c r="D288" s="66"/>
      <c r="E288" s="93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66"/>
      <c r="AE288" s="66"/>
      <c r="AF288" s="66"/>
      <c r="AG288" s="66"/>
      <c r="AH288" s="66"/>
      <c r="AI288" s="66"/>
    </row>
    <row r="289" spans="1:35" ht="14.25" customHeight="1" x14ac:dyDescent="0.3">
      <c r="A289" s="61"/>
      <c r="B289" s="94"/>
      <c r="C289" s="92"/>
      <c r="D289" s="66"/>
      <c r="E289" s="93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66"/>
      <c r="AI289" s="66"/>
    </row>
    <row r="290" spans="1:35" ht="14.25" customHeight="1" x14ac:dyDescent="0.3">
      <c r="A290" s="61"/>
      <c r="B290" s="94"/>
      <c r="C290" s="92"/>
      <c r="D290" s="66"/>
      <c r="E290" s="93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66"/>
      <c r="AE290" s="66"/>
      <c r="AF290" s="66"/>
      <c r="AG290" s="66"/>
      <c r="AH290" s="66"/>
      <c r="AI290" s="66"/>
    </row>
    <row r="291" spans="1:35" ht="14.25" customHeight="1" x14ac:dyDescent="0.3">
      <c r="A291" s="61"/>
      <c r="B291" s="94"/>
      <c r="C291" s="92"/>
      <c r="D291" s="66"/>
      <c r="E291" s="93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6"/>
      <c r="AB291" s="66"/>
      <c r="AC291" s="66"/>
      <c r="AD291" s="66"/>
      <c r="AE291" s="66"/>
      <c r="AF291" s="66"/>
      <c r="AG291" s="66"/>
      <c r="AH291" s="66"/>
      <c r="AI291" s="66"/>
    </row>
    <row r="292" spans="1:35" ht="14.25" customHeight="1" x14ac:dyDescent="0.3">
      <c r="A292" s="61"/>
      <c r="B292" s="94"/>
      <c r="C292" s="92"/>
      <c r="D292" s="66"/>
      <c r="E292" s="93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</row>
    <row r="293" spans="1:35" ht="14.25" customHeight="1" x14ac:dyDescent="0.3">
      <c r="A293" s="61"/>
      <c r="B293" s="94"/>
      <c r="C293" s="92"/>
      <c r="D293" s="66"/>
      <c r="E293" s="93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66"/>
      <c r="AE293" s="66"/>
      <c r="AF293" s="66"/>
      <c r="AG293" s="66"/>
      <c r="AH293" s="66"/>
      <c r="AI293" s="66"/>
    </row>
    <row r="294" spans="1:35" ht="14.25" customHeight="1" x14ac:dyDescent="0.3">
      <c r="A294" s="61"/>
      <c r="B294" s="94"/>
      <c r="C294" s="92"/>
      <c r="D294" s="66"/>
      <c r="E294" s="93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66"/>
      <c r="AE294" s="66"/>
      <c r="AF294" s="66"/>
      <c r="AG294" s="66"/>
      <c r="AH294" s="66"/>
      <c r="AI294" s="66"/>
    </row>
    <row r="295" spans="1:35" ht="14.25" customHeight="1" x14ac:dyDescent="0.3">
      <c r="A295" s="61"/>
      <c r="B295" s="94"/>
      <c r="C295" s="92"/>
      <c r="D295" s="66"/>
      <c r="E295" s="93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66"/>
      <c r="AE295" s="66"/>
      <c r="AF295" s="66"/>
      <c r="AG295" s="66"/>
      <c r="AH295" s="66"/>
      <c r="AI295" s="66"/>
    </row>
    <row r="296" spans="1:35" ht="14.25" customHeight="1" x14ac:dyDescent="0.3">
      <c r="A296" s="61"/>
      <c r="B296" s="94"/>
      <c r="C296" s="92"/>
      <c r="D296" s="66"/>
      <c r="E296" s="93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66"/>
      <c r="AE296" s="66"/>
      <c r="AF296" s="66"/>
      <c r="AG296" s="66"/>
      <c r="AH296" s="66"/>
      <c r="AI296" s="66"/>
    </row>
    <row r="297" spans="1:35" ht="14.25" customHeight="1" x14ac:dyDescent="0.3">
      <c r="A297" s="61"/>
      <c r="B297" s="94"/>
      <c r="C297" s="92"/>
      <c r="D297" s="66"/>
      <c r="E297" s="93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66"/>
      <c r="AE297" s="66"/>
      <c r="AF297" s="66"/>
      <c r="AG297" s="66"/>
      <c r="AH297" s="66"/>
      <c r="AI297" s="66"/>
    </row>
    <row r="298" spans="1:35" ht="14.25" customHeight="1" x14ac:dyDescent="0.3">
      <c r="A298" s="61"/>
      <c r="B298" s="94"/>
      <c r="C298" s="92"/>
      <c r="D298" s="66"/>
      <c r="E298" s="93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66"/>
      <c r="AE298" s="66"/>
      <c r="AF298" s="66"/>
      <c r="AG298" s="66"/>
      <c r="AH298" s="66"/>
      <c r="AI298" s="66"/>
    </row>
    <row r="299" spans="1:35" ht="14.25" customHeight="1" x14ac:dyDescent="0.3">
      <c r="A299" s="61"/>
      <c r="B299" s="94"/>
      <c r="C299" s="92"/>
      <c r="D299" s="66"/>
      <c r="E299" s="93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66"/>
      <c r="AE299" s="66"/>
      <c r="AF299" s="66"/>
      <c r="AG299" s="66"/>
      <c r="AH299" s="66"/>
      <c r="AI299" s="66"/>
    </row>
    <row r="300" spans="1:35" ht="14.25" customHeight="1" x14ac:dyDescent="0.3">
      <c r="A300" s="61"/>
      <c r="B300" s="94"/>
      <c r="C300" s="92"/>
      <c r="D300" s="66"/>
      <c r="E300" s="93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66"/>
      <c r="AE300" s="66"/>
      <c r="AF300" s="66"/>
      <c r="AG300" s="66"/>
      <c r="AH300" s="66"/>
      <c r="AI300" s="66"/>
    </row>
    <row r="301" spans="1:35" ht="14.25" customHeight="1" x14ac:dyDescent="0.3">
      <c r="A301" s="61"/>
      <c r="B301" s="94"/>
      <c r="C301" s="92"/>
      <c r="D301" s="66"/>
      <c r="E301" s="93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66"/>
      <c r="AI301" s="66"/>
    </row>
    <row r="302" spans="1:35" ht="14.25" customHeight="1" x14ac:dyDescent="0.3">
      <c r="A302" s="61"/>
      <c r="B302" s="94"/>
      <c r="C302" s="92"/>
      <c r="D302" s="66"/>
      <c r="E302" s="93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6"/>
      <c r="AH302" s="66"/>
      <c r="AI302" s="66"/>
    </row>
    <row r="303" spans="1:35" ht="14.25" customHeight="1" x14ac:dyDescent="0.3">
      <c r="A303" s="61"/>
      <c r="B303" s="94"/>
      <c r="C303" s="92"/>
      <c r="D303" s="66"/>
      <c r="E303" s="93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</row>
    <row r="304" spans="1:35" ht="14.25" customHeight="1" x14ac:dyDescent="0.3">
      <c r="A304" s="61"/>
      <c r="B304" s="94"/>
      <c r="C304" s="92"/>
      <c r="D304" s="66"/>
      <c r="E304" s="93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66"/>
      <c r="AE304" s="66"/>
      <c r="AF304" s="66"/>
      <c r="AG304" s="66"/>
      <c r="AH304" s="66"/>
      <c r="AI304" s="66"/>
    </row>
    <row r="305" spans="1:35" ht="14.25" customHeight="1" x14ac:dyDescent="0.3">
      <c r="A305" s="61"/>
      <c r="B305" s="94"/>
      <c r="C305" s="92"/>
      <c r="D305" s="66"/>
      <c r="E305" s="93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6"/>
      <c r="AH305" s="66"/>
      <c r="AI305" s="66"/>
    </row>
    <row r="306" spans="1:35" ht="14.25" customHeight="1" x14ac:dyDescent="0.3">
      <c r="A306" s="61"/>
      <c r="B306" s="94"/>
      <c r="C306" s="92"/>
      <c r="D306" s="66"/>
      <c r="E306" s="93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66"/>
      <c r="AE306" s="66"/>
      <c r="AF306" s="66"/>
      <c r="AG306" s="66"/>
      <c r="AH306" s="66"/>
      <c r="AI306" s="66"/>
    </row>
    <row r="307" spans="1:35" ht="14.25" customHeight="1" x14ac:dyDescent="0.3">
      <c r="A307" s="61"/>
      <c r="B307" s="94"/>
      <c r="C307" s="92"/>
      <c r="D307" s="66"/>
      <c r="E307" s="93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66"/>
      <c r="AE307" s="66"/>
      <c r="AF307" s="66"/>
      <c r="AG307" s="66"/>
      <c r="AH307" s="66"/>
      <c r="AI307" s="66"/>
    </row>
    <row r="308" spans="1:35" ht="14.25" customHeight="1" x14ac:dyDescent="0.3">
      <c r="A308" s="61"/>
      <c r="B308" s="94"/>
      <c r="C308" s="92"/>
      <c r="D308" s="66"/>
      <c r="E308" s="93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66"/>
      <c r="AE308" s="66"/>
      <c r="AF308" s="66"/>
      <c r="AG308" s="66"/>
      <c r="AH308" s="66"/>
      <c r="AI308" s="66"/>
    </row>
    <row r="309" spans="1:35" ht="14.25" customHeight="1" x14ac:dyDescent="0.3">
      <c r="A309" s="61"/>
      <c r="B309" s="94"/>
      <c r="C309" s="92"/>
      <c r="D309" s="66"/>
      <c r="E309" s="93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66"/>
      <c r="AE309" s="66"/>
      <c r="AF309" s="66"/>
      <c r="AG309" s="66"/>
      <c r="AH309" s="66"/>
      <c r="AI309" s="66"/>
    </row>
    <row r="310" spans="1:35" ht="14.25" customHeight="1" x14ac:dyDescent="0.3">
      <c r="A310" s="61"/>
      <c r="B310" s="94"/>
      <c r="C310" s="92"/>
      <c r="D310" s="66"/>
      <c r="E310" s="93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66"/>
      <c r="AE310" s="66"/>
      <c r="AF310" s="66"/>
      <c r="AG310" s="66"/>
      <c r="AH310" s="66"/>
      <c r="AI310" s="66"/>
    </row>
    <row r="311" spans="1:35" ht="14.25" customHeight="1" x14ac:dyDescent="0.3">
      <c r="A311" s="61"/>
      <c r="B311" s="94"/>
      <c r="C311" s="92"/>
      <c r="D311" s="66"/>
      <c r="E311" s="93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66"/>
      <c r="AE311" s="66"/>
      <c r="AF311" s="66"/>
      <c r="AG311" s="66"/>
      <c r="AH311" s="66"/>
      <c r="AI311" s="66"/>
    </row>
    <row r="312" spans="1:35" ht="14.25" customHeight="1" x14ac:dyDescent="0.3">
      <c r="A312" s="61"/>
      <c r="B312" s="94"/>
      <c r="C312" s="92"/>
      <c r="D312" s="66"/>
      <c r="E312" s="93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</row>
    <row r="313" spans="1:35" ht="14.25" customHeight="1" x14ac:dyDescent="0.3">
      <c r="A313" s="61"/>
      <c r="B313" s="94"/>
      <c r="C313" s="92"/>
      <c r="D313" s="66"/>
      <c r="E313" s="93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66"/>
      <c r="AE313" s="66"/>
      <c r="AF313" s="66"/>
      <c r="AG313" s="66"/>
      <c r="AH313" s="66"/>
      <c r="AI313" s="66"/>
    </row>
    <row r="314" spans="1:35" ht="14.25" customHeight="1" x14ac:dyDescent="0.3">
      <c r="A314" s="61"/>
      <c r="B314" s="94"/>
      <c r="C314" s="92"/>
      <c r="D314" s="66"/>
      <c r="E314" s="93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6"/>
      <c r="AH314" s="66"/>
      <c r="AI314" s="66"/>
    </row>
    <row r="315" spans="1:35" ht="14.25" customHeight="1" x14ac:dyDescent="0.3">
      <c r="A315" s="61"/>
      <c r="B315" s="94"/>
      <c r="C315" s="92"/>
      <c r="D315" s="66"/>
      <c r="E315" s="93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6"/>
      <c r="AH315" s="66"/>
      <c r="AI315" s="66"/>
    </row>
    <row r="316" spans="1:35" ht="14.25" customHeight="1" x14ac:dyDescent="0.3">
      <c r="A316" s="61"/>
      <c r="B316" s="94"/>
      <c r="C316" s="92"/>
      <c r="D316" s="66"/>
      <c r="E316" s="93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66"/>
      <c r="AE316" s="66"/>
      <c r="AF316" s="66"/>
      <c r="AG316" s="66"/>
      <c r="AH316" s="66"/>
      <c r="AI316" s="66"/>
    </row>
    <row r="317" spans="1:35" ht="14.25" customHeight="1" x14ac:dyDescent="0.3">
      <c r="A317" s="61"/>
      <c r="B317" s="94"/>
      <c r="C317" s="92"/>
      <c r="D317" s="66"/>
      <c r="E317" s="93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66"/>
      <c r="AE317" s="66"/>
      <c r="AF317" s="66"/>
      <c r="AG317" s="66"/>
      <c r="AH317" s="66"/>
      <c r="AI317" s="66"/>
    </row>
    <row r="318" spans="1:35" ht="14.25" customHeight="1" x14ac:dyDescent="0.3">
      <c r="A318" s="61"/>
      <c r="B318" s="94"/>
      <c r="C318" s="92"/>
      <c r="D318" s="66"/>
      <c r="E318" s="93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66"/>
      <c r="AE318" s="66"/>
      <c r="AF318" s="66"/>
      <c r="AG318" s="66"/>
      <c r="AH318" s="66"/>
      <c r="AI318" s="66"/>
    </row>
    <row r="319" spans="1:35" ht="14.25" customHeight="1" x14ac:dyDescent="0.3">
      <c r="A319" s="61"/>
      <c r="B319" s="94"/>
      <c r="C319" s="92"/>
      <c r="D319" s="66"/>
      <c r="E319" s="93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66"/>
      <c r="AE319" s="66"/>
      <c r="AF319" s="66"/>
      <c r="AG319" s="66"/>
      <c r="AH319" s="66"/>
      <c r="AI319" s="66"/>
    </row>
    <row r="320" spans="1:35" ht="14.25" customHeight="1" x14ac:dyDescent="0.3">
      <c r="A320" s="61"/>
      <c r="B320" s="94"/>
      <c r="C320" s="92"/>
      <c r="D320" s="66"/>
      <c r="E320" s="93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66"/>
      <c r="AE320" s="66"/>
      <c r="AF320" s="66"/>
      <c r="AG320" s="66"/>
      <c r="AH320" s="66"/>
      <c r="AI320" s="66"/>
    </row>
    <row r="321" spans="1:35" ht="14.25" customHeight="1" x14ac:dyDescent="0.3">
      <c r="A321" s="61"/>
      <c r="B321" s="94"/>
      <c r="C321" s="92"/>
      <c r="D321" s="66"/>
      <c r="E321" s="93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  <c r="AB321" s="66"/>
      <c r="AC321" s="66"/>
      <c r="AD321" s="66"/>
      <c r="AE321" s="66"/>
      <c r="AF321" s="66"/>
      <c r="AG321" s="66"/>
      <c r="AH321" s="66"/>
      <c r="AI321" s="66"/>
    </row>
    <row r="322" spans="1:35" ht="14.25" customHeight="1" x14ac:dyDescent="0.3">
      <c r="A322" s="61"/>
      <c r="B322" s="94"/>
      <c r="C322" s="92"/>
      <c r="D322" s="66"/>
      <c r="E322" s="93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66"/>
      <c r="AE322" s="66"/>
      <c r="AF322" s="66"/>
      <c r="AG322" s="66"/>
      <c r="AH322" s="66"/>
      <c r="AI322" s="66"/>
    </row>
    <row r="323" spans="1:35" ht="14.25" customHeight="1" x14ac:dyDescent="0.3">
      <c r="A323" s="61"/>
      <c r="B323" s="94"/>
      <c r="C323" s="92"/>
      <c r="D323" s="66"/>
      <c r="E323" s="93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66"/>
      <c r="AE323" s="66"/>
      <c r="AF323" s="66"/>
      <c r="AG323" s="66"/>
      <c r="AH323" s="66"/>
      <c r="AI323" s="66"/>
    </row>
    <row r="324" spans="1:35" ht="14.25" customHeight="1" x14ac:dyDescent="0.3">
      <c r="A324" s="61"/>
      <c r="B324" s="94"/>
      <c r="C324" s="92"/>
      <c r="D324" s="66"/>
      <c r="E324" s="93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66"/>
      <c r="AE324" s="66"/>
      <c r="AF324" s="66"/>
      <c r="AG324" s="66"/>
      <c r="AH324" s="66"/>
      <c r="AI324" s="66"/>
    </row>
    <row r="325" spans="1:35" ht="14.25" customHeight="1" x14ac:dyDescent="0.3">
      <c r="A325" s="61"/>
      <c r="B325" s="94"/>
      <c r="C325" s="92"/>
      <c r="D325" s="66"/>
      <c r="E325" s="93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66"/>
      <c r="AE325" s="66"/>
      <c r="AF325" s="66"/>
      <c r="AG325" s="66"/>
      <c r="AH325" s="66"/>
      <c r="AI325" s="66"/>
    </row>
    <row r="326" spans="1:35" ht="14.25" customHeight="1" x14ac:dyDescent="0.3">
      <c r="A326" s="61"/>
      <c r="B326" s="94"/>
      <c r="C326" s="92"/>
      <c r="D326" s="66"/>
      <c r="E326" s="93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66"/>
      <c r="AE326" s="66"/>
      <c r="AF326" s="66"/>
      <c r="AG326" s="66"/>
      <c r="AH326" s="66"/>
      <c r="AI326" s="66"/>
    </row>
    <row r="327" spans="1:35" ht="14.25" customHeight="1" x14ac:dyDescent="0.3">
      <c r="A327" s="61"/>
      <c r="B327" s="94"/>
      <c r="C327" s="92"/>
      <c r="D327" s="66"/>
      <c r="E327" s="93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66"/>
      <c r="AE327" s="66"/>
      <c r="AF327" s="66"/>
      <c r="AG327" s="66"/>
      <c r="AH327" s="66"/>
      <c r="AI327" s="66"/>
    </row>
    <row r="328" spans="1:35" ht="14.25" customHeight="1" x14ac:dyDescent="0.3">
      <c r="A328" s="61"/>
      <c r="B328" s="94"/>
      <c r="C328" s="92"/>
      <c r="D328" s="66"/>
      <c r="E328" s="93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66"/>
      <c r="AE328" s="66"/>
      <c r="AF328" s="66"/>
      <c r="AG328" s="66"/>
      <c r="AH328" s="66"/>
      <c r="AI328" s="66"/>
    </row>
    <row r="329" spans="1:35" ht="14.25" customHeight="1" x14ac:dyDescent="0.3">
      <c r="A329" s="61"/>
      <c r="B329" s="94"/>
      <c r="C329" s="92"/>
      <c r="D329" s="66"/>
      <c r="E329" s="93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66"/>
      <c r="AE329" s="66"/>
      <c r="AF329" s="66"/>
      <c r="AG329" s="66"/>
      <c r="AH329" s="66"/>
      <c r="AI329" s="66"/>
    </row>
    <row r="330" spans="1:35" ht="14.25" customHeight="1" x14ac:dyDescent="0.3">
      <c r="A330" s="61"/>
      <c r="B330" s="94"/>
      <c r="C330" s="92"/>
      <c r="D330" s="66"/>
      <c r="E330" s="93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66"/>
      <c r="AE330" s="66"/>
      <c r="AF330" s="66"/>
      <c r="AG330" s="66"/>
      <c r="AH330" s="66"/>
      <c r="AI330" s="66"/>
    </row>
    <row r="331" spans="1:35" ht="14.25" customHeight="1" x14ac:dyDescent="0.3">
      <c r="A331" s="61"/>
      <c r="B331" s="94"/>
      <c r="C331" s="92"/>
      <c r="D331" s="66"/>
      <c r="E331" s="93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66"/>
      <c r="AE331" s="66"/>
      <c r="AF331" s="66"/>
      <c r="AG331" s="66"/>
      <c r="AH331" s="66"/>
      <c r="AI331" s="66"/>
    </row>
    <row r="332" spans="1:35" ht="14.25" customHeight="1" x14ac:dyDescent="0.3">
      <c r="A332" s="61"/>
      <c r="B332" s="94"/>
      <c r="C332" s="92"/>
      <c r="D332" s="66"/>
      <c r="E332" s="93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66"/>
      <c r="AE332" s="66"/>
      <c r="AF332" s="66"/>
      <c r="AG332" s="66"/>
      <c r="AH332" s="66"/>
      <c r="AI332" s="66"/>
    </row>
    <row r="333" spans="1:35" ht="14.25" customHeight="1" x14ac:dyDescent="0.3">
      <c r="A333" s="61"/>
      <c r="B333" s="94"/>
      <c r="C333" s="92"/>
      <c r="D333" s="66"/>
      <c r="E333" s="93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66"/>
      <c r="AE333" s="66"/>
      <c r="AF333" s="66"/>
      <c r="AG333" s="66"/>
      <c r="AH333" s="66"/>
      <c r="AI333" s="66"/>
    </row>
    <row r="334" spans="1:35" ht="14.25" customHeight="1" x14ac:dyDescent="0.3">
      <c r="A334" s="61"/>
      <c r="B334" s="94"/>
      <c r="C334" s="92"/>
      <c r="D334" s="66"/>
      <c r="E334" s="93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66"/>
      <c r="AE334" s="66"/>
      <c r="AF334" s="66"/>
      <c r="AG334" s="66"/>
      <c r="AH334" s="66"/>
      <c r="AI334" s="66"/>
    </row>
    <row r="335" spans="1:35" ht="14.25" customHeight="1" x14ac:dyDescent="0.3">
      <c r="A335" s="61"/>
      <c r="B335" s="94"/>
      <c r="C335" s="92"/>
      <c r="D335" s="66"/>
      <c r="E335" s="93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66"/>
      <c r="AE335" s="66"/>
      <c r="AF335" s="66"/>
      <c r="AG335" s="66"/>
      <c r="AH335" s="66"/>
      <c r="AI335" s="66"/>
    </row>
    <row r="336" spans="1:35" ht="14.25" customHeight="1" x14ac:dyDescent="0.3">
      <c r="A336" s="61"/>
      <c r="B336" s="94"/>
      <c r="C336" s="92"/>
      <c r="D336" s="66"/>
      <c r="E336" s="93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66"/>
      <c r="AE336" s="66"/>
      <c r="AF336" s="66"/>
      <c r="AG336" s="66"/>
      <c r="AH336" s="66"/>
      <c r="AI336" s="66"/>
    </row>
    <row r="337" spans="1:35" ht="14.25" customHeight="1" x14ac:dyDescent="0.3">
      <c r="A337" s="61"/>
      <c r="B337" s="94"/>
      <c r="C337" s="92"/>
      <c r="D337" s="66"/>
      <c r="E337" s="93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66"/>
      <c r="AE337" s="66"/>
      <c r="AF337" s="66"/>
      <c r="AG337" s="66"/>
      <c r="AH337" s="66"/>
      <c r="AI337" s="66"/>
    </row>
    <row r="338" spans="1:35" ht="14.25" customHeight="1" x14ac:dyDescent="0.3">
      <c r="A338" s="61"/>
      <c r="B338" s="94"/>
      <c r="C338" s="92"/>
      <c r="D338" s="66"/>
      <c r="E338" s="93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66"/>
      <c r="AE338" s="66"/>
      <c r="AF338" s="66"/>
      <c r="AG338" s="66"/>
      <c r="AH338" s="66"/>
      <c r="AI338" s="66"/>
    </row>
    <row r="339" spans="1:35" ht="14.25" customHeight="1" x14ac:dyDescent="0.3">
      <c r="A339" s="61"/>
      <c r="B339" s="94"/>
      <c r="C339" s="92"/>
      <c r="D339" s="66"/>
      <c r="E339" s="93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66"/>
      <c r="AE339" s="66"/>
      <c r="AF339" s="66"/>
      <c r="AG339" s="66"/>
      <c r="AH339" s="66"/>
      <c r="AI339" s="66"/>
    </row>
    <row r="340" spans="1:35" ht="14.25" customHeight="1" x14ac:dyDescent="0.3">
      <c r="A340" s="61"/>
      <c r="B340" s="94"/>
      <c r="C340" s="92"/>
      <c r="D340" s="66"/>
      <c r="E340" s="93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66"/>
      <c r="AE340" s="66"/>
      <c r="AF340" s="66"/>
      <c r="AG340" s="66"/>
      <c r="AH340" s="66"/>
      <c r="AI340" s="66"/>
    </row>
    <row r="341" spans="1:35" ht="14.25" customHeight="1" x14ac:dyDescent="0.3">
      <c r="A341" s="61"/>
      <c r="B341" s="94"/>
      <c r="C341" s="92"/>
      <c r="D341" s="66"/>
      <c r="E341" s="93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66"/>
      <c r="AE341" s="66"/>
      <c r="AF341" s="66"/>
      <c r="AG341" s="66"/>
      <c r="AH341" s="66"/>
      <c r="AI341" s="66"/>
    </row>
    <row r="342" spans="1:35" ht="14.25" customHeight="1" x14ac:dyDescent="0.3">
      <c r="A342" s="61"/>
      <c r="B342" s="94"/>
      <c r="C342" s="92"/>
      <c r="D342" s="66"/>
      <c r="E342" s="93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66"/>
      <c r="AE342" s="66"/>
      <c r="AF342" s="66"/>
      <c r="AG342" s="66"/>
      <c r="AH342" s="66"/>
      <c r="AI342" s="66"/>
    </row>
    <row r="343" spans="1:35" ht="14.25" customHeight="1" x14ac:dyDescent="0.3">
      <c r="A343" s="61"/>
      <c r="B343" s="94"/>
      <c r="C343" s="92"/>
      <c r="D343" s="66"/>
      <c r="E343" s="93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66"/>
      <c r="AE343" s="66"/>
      <c r="AF343" s="66"/>
      <c r="AG343" s="66"/>
      <c r="AH343" s="66"/>
      <c r="AI343" s="66"/>
    </row>
    <row r="344" spans="1:35" ht="14.25" customHeight="1" x14ac:dyDescent="0.3">
      <c r="A344" s="61"/>
      <c r="B344" s="94"/>
      <c r="C344" s="92"/>
      <c r="D344" s="66"/>
      <c r="E344" s="93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66"/>
      <c r="AE344" s="66"/>
      <c r="AF344" s="66"/>
      <c r="AG344" s="66"/>
      <c r="AH344" s="66"/>
      <c r="AI344" s="66"/>
    </row>
    <row r="345" spans="1:35" ht="14.25" customHeight="1" x14ac:dyDescent="0.3">
      <c r="A345" s="61"/>
      <c r="B345" s="94"/>
      <c r="C345" s="92"/>
      <c r="D345" s="66"/>
      <c r="E345" s="93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66"/>
      <c r="AE345" s="66"/>
      <c r="AF345" s="66"/>
      <c r="AG345" s="66"/>
      <c r="AH345" s="66"/>
      <c r="AI345" s="66"/>
    </row>
    <row r="346" spans="1:35" ht="14.25" customHeight="1" x14ac:dyDescent="0.3">
      <c r="A346" s="61"/>
      <c r="B346" s="94"/>
      <c r="C346" s="92"/>
      <c r="D346" s="66"/>
      <c r="E346" s="93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66"/>
      <c r="AE346" s="66"/>
      <c r="AF346" s="66"/>
      <c r="AG346" s="66"/>
      <c r="AH346" s="66"/>
      <c r="AI346" s="66"/>
    </row>
    <row r="347" spans="1:35" ht="14.25" customHeight="1" x14ac:dyDescent="0.3">
      <c r="A347" s="61"/>
      <c r="B347" s="94"/>
      <c r="C347" s="92"/>
      <c r="D347" s="66"/>
      <c r="E347" s="93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66"/>
      <c r="AE347" s="66"/>
      <c r="AF347" s="66"/>
      <c r="AG347" s="66"/>
      <c r="AH347" s="66"/>
      <c r="AI347" s="66"/>
    </row>
    <row r="348" spans="1:35" ht="14.25" customHeight="1" x14ac:dyDescent="0.3">
      <c r="A348" s="61"/>
      <c r="B348" s="94"/>
      <c r="C348" s="92"/>
      <c r="D348" s="66"/>
      <c r="E348" s="93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66"/>
      <c r="AE348" s="66"/>
      <c r="AF348" s="66"/>
      <c r="AG348" s="66"/>
      <c r="AH348" s="66"/>
      <c r="AI348" s="66"/>
    </row>
    <row r="349" spans="1:35" ht="14.25" customHeight="1" x14ac:dyDescent="0.3">
      <c r="A349" s="61"/>
      <c r="B349" s="94"/>
      <c r="C349" s="92"/>
      <c r="D349" s="66"/>
      <c r="E349" s="93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66"/>
      <c r="AE349" s="66"/>
      <c r="AF349" s="66"/>
      <c r="AG349" s="66"/>
      <c r="AH349" s="66"/>
      <c r="AI349" s="66"/>
    </row>
    <row r="350" spans="1:35" ht="14.25" customHeight="1" x14ac:dyDescent="0.3">
      <c r="A350" s="61"/>
      <c r="B350" s="94"/>
      <c r="C350" s="92"/>
      <c r="D350" s="66"/>
      <c r="E350" s="93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66"/>
      <c r="AE350" s="66"/>
      <c r="AF350" s="66"/>
      <c r="AG350" s="66"/>
      <c r="AH350" s="66"/>
      <c r="AI350" s="66"/>
    </row>
    <row r="351" spans="1:35" ht="14.25" customHeight="1" x14ac:dyDescent="0.3">
      <c r="A351" s="61"/>
      <c r="B351" s="94"/>
      <c r="C351" s="92"/>
      <c r="D351" s="66"/>
      <c r="E351" s="93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6"/>
      <c r="AB351" s="66"/>
      <c r="AC351" s="66"/>
      <c r="AD351" s="66"/>
      <c r="AE351" s="66"/>
      <c r="AF351" s="66"/>
      <c r="AG351" s="66"/>
      <c r="AH351" s="66"/>
      <c r="AI351" s="66"/>
    </row>
    <row r="352" spans="1:35" ht="14.25" customHeight="1" x14ac:dyDescent="0.3">
      <c r="A352" s="61"/>
      <c r="B352" s="94"/>
      <c r="C352" s="92"/>
      <c r="D352" s="66"/>
      <c r="E352" s="93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66"/>
      <c r="AE352" s="66"/>
      <c r="AF352" s="66"/>
      <c r="AG352" s="66"/>
      <c r="AH352" s="66"/>
      <c r="AI352" s="66"/>
    </row>
    <row r="353" spans="1:35" ht="14.25" customHeight="1" x14ac:dyDescent="0.3">
      <c r="A353" s="61"/>
      <c r="B353" s="94"/>
      <c r="C353" s="92"/>
      <c r="D353" s="66"/>
      <c r="E353" s="93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</row>
    <row r="354" spans="1:35" ht="14.25" customHeight="1" x14ac:dyDescent="0.3">
      <c r="A354" s="61"/>
      <c r="B354" s="94"/>
      <c r="C354" s="92"/>
      <c r="D354" s="66"/>
      <c r="E354" s="93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66"/>
      <c r="AE354" s="66"/>
      <c r="AF354" s="66"/>
      <c r="AG354" s="66"/>
      <c r="AH354" s="66"/>
      <c r="AI354" s="66"/>
    </row>
    <row r="355" spans="1:35" ht="14.25" customHeight="1" x14ac:dyDescent="0.3">
      <c r="A355" s="61"/>
      <c r="B355" s="94"/>
      <c r="C355" s="92"/>
      <c r="D355" s="66"/>
      <c r="E355" s="93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66"/>
      <c r="AE355" s="66"/>
      <c r="AF355" s="66"/>
      <c r="AG355" s="66"/>
      <c r="AH355" s="66"/>
      <c r="AI355" s="66"/>
    </row>
    <row r="356" spans="1:35" ht="14.25" customHeight="1" x14ac:dyDescent="0.3">
      <c r="A356" s="61"/>
      <c r="B356" s="94"/>
      <c r="C356" s="92"/>
      <c r="D356" s="66"/>
      <c r="E356" s="93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66"/>
      <c r="AE356" s="66"/>
      <c r="AF356" s="66"/>
      <c r="AG356" s="66"/>
      <c r="AH356" s="66"/>
      <c r="AI356" s="66"/>
    </row>
    <row r="357" spans="1:35" ht="14.25" customHeight="1" x14ac:dyDescent="0.3">
      <c r="A357" s="61"/>
      <c r="B357" s="94"/>
      <c r="C357" s="92"/>
      <c r="D357" s="66"/>
      <c r="E357" s="93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66"/>
      <c r="AE357" s="66"/>
      <c r="AF357" s="66"/>
      <c r="AG357" s="66"/>
      <c r="AH357" s="66"/>
      <c r="AI357" s="66"/>
    </row>
    <row r="358" spans="1:35" ht="14.25" customHeight="1" x14ac:dyDescent="0.3">
      <c r="A358" s="61"/>
      <c r="B358" s="94"/>
      <c r="C358" s="92"/>
      <c r="D358" s="66"/>
      <c r="E358" s="93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66"/>
      <c r="AE358" s="66"/>
      <c r="AF358" s="66"/>
      <c r="AG358" s="66"/>
      <c r="AH358" s="66"/>
      <c r="AI358" s="66"/>
    </row>
    <row r="359" spans="1:35" ht="14.25" customHeight="1" x14ac:dyDescent="0.3">
      <c r="A359" s="61"/>
      <c r="B359" s="94"/>
      <c r="C359" s="92"/>
      <c r="D359" s="66"/>
      <c r="E359" s="93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66"/>
      <c r="AE359" s="66"/>
      <c r="AF359" s="66"/>
      <c r="AG359" s="66"/>
      <c r="AH359" s="66"/>
      <c r="AI359" s="66"/>
    </row>
    <row r="360" spans="1:35" ht="14.25" customHeight="1" x14ac:dyDescent="0.3">
      <c r="A360" s="61"/>
      <c r="B360" s="94"/>
      <c r="C360" s="92"/>
      <c r="D360" s="66"/>
      <c r="E360" s="93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6"/>
      <c r="AB360" s="66"/>
      <c r="AC360" s="66"/>
      <c r="AD360" s="66"/>
      <c r="AE360" s="66"/>
      <c r="AF360" s="66"/>
      <c r="AG360" s="66"/>
      <c r="AH360" s="66"/>
      <c r="AI360" s="66"/>
    </row>
    <row r="361" spans="1:35" ht="14.25" customHeight="1" x14ac:dyDescent="0.3">
      <c r="A361" s="61"/>
      <c r="B361" s="94"/>
      <c r="C361" s="92"/>
      <c r="D361" s="66"/>
      <c r="E361" s="93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6"/>
      <c r="AB361" s="66"/>
      <c r="AC361" s="66"/>
      <c r="AD361" s="66"/>
      <c r="AE361" s="66"/>
      <c r="AF361" s="66"/>
      <c r="AG361" s="66"/>
      <c r="AH361" s="66"/>
      <c r="AI361" s="66"/>
    </row>
    <row r="362" spans="1:35" ht="14.25" customHeight="1" x14ac:dyDescent="0.3">
      <c r="A362" s="61"/>
      <c r="B362" s="94"/>
      <c r="C362" s="92"/>
      <c r="D362" s="66"/>
      <c r="E362" s="93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  <c r="AB362" s="66"/>
      <c r="AC362" s="66"/>
      <c r="AD362" s="66"/>
      <c r="AE362" s="66"/>
      <c r="AF362" s="66"/>
      <c r="AG362" s="66"/>
      <c r="AH362" s="66"/>
      <c r="AI362" s="66"/>
    </row>
    <row r="363" spans="1:35" ht="14.25" customHeight="1" x14ac:dyDescent="0.3">
      <c r="A363" s="61"/>
      <c r="B363" s="94"/>
      <c r="C363" s="92"/>
      <c r="D363" s="66"/>
      <c r="E363" s="93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  <c r="AB363" s="66"/>
      <c r="AC363" s="66"/>
      <c r="AD363" s="66"/>
      <c r="AE363" s="66"/>
      <c r="AF363" s="66"/>
      <c r="AG363" s="66"/>
      <c r="AH363" s="66"/>
      <c r="AI363" s="66"/>
    </row>
    <row r="364" spans="1:35" ht="14.25" customHeight="1" x14ac:dyDescent="0.3">
      <c r="A364" s="61"/>
      <c r="B364" s="94"/>
      <c r="C364" s="92"/>
      <c r="D364" s="66"/>
      <c r="E364" s="93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  <c r="AA364" s="66"/>
      <c r="AB364" s="66"/>
      <c r="AC364" s="66"/>
      <c r="AD364" s="66"/>
      <c r="AE364" s="66"/>
      <c r="AF364" s="66"/>
      <c r="AG364" s="66"/>
      <c r="AH364" s="66"/>
      <c r="AI364" s="66"/>
    </row>
    <row r="365" spans="1:35" ht="14.25" customHeight="1" x14ac:dyDescent="0.3">
      <c r="A365" s="61"/>
      <c r="B365" s="94"/>
      <c r="C365" s="92"/>
      <c r="D365" s="66"/>
      <c r="E365" s="93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  <c r="AA365" s="66"/>
      <c r="AB365" s="66"/>
      <c r="AC365" s="66"/>
      <c r="AD365" s="66"/>
      <c r="AE365" s="66"/>
      <c r="AF365" s="66"/>
      <c r="AG365" s="66"/>
      <c r="AH365" s="66"/>
      <c r="AI365" s="66"/>
    </row>
    <row r="366" spans="1:35" ht="14.25" customHeight="1" x14ac:dyDescent="0.3">
      <c r="A366" s="61"/>
      <c r="B366" s="94"/>
      <c r="C366" s="92"/>
      <c r="D366" s="66"/>
      <c r="E366" s="93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  <c r="AA366" s="66"/>
      <c r="AB366" s="66"/>
      <c r="AC366" s="66"/>
      <c r="AD366" s="66"/>
      <c r="AE366" s="66"/>
      <c r="AF366" s="66"/>
      <c r="AG366" s="66"/>
      <c r="AH366" s="66"/>
      <c r="AI366" s="66"/>
    </row>
    <row r="367" spans="1:35" ht="14.25" customHeight="1" x14ac:dyDescent="0.3">
      <c r="A367" s="61"/>
      <c r="B367" s="94"/>
      <c r="C367" s="92"/>
      <c r="D367" s="66"/>
      <c r="E367" s="93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  <c r="AB367" s="66"/>
      <c r="AC367" s="66"/>
      <c r="AD367" s="66"/>
      <c r="AE367" s="66"/>
      <c r="AF367" s="66"/>
      <c r="AG367" s="66"/>
      <c r="AH367" s="66"/>
      <c r="AI367" s="66"/>
    </row>
    <row r="368" spans="1:35" ht="14.25" customHeight="1" x14ac:dyDescent="0.3">
      <c r="A368" s="61"/>
      <c r="B368" s="94"/>
      <c r="C368" s="92"/>
      <c r="D368" s="66"/>
      <c r="E368" s="93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  <c r="AB368" s="66"/>
      <c r="AC368" s="66"/>
      <c r="AD368" s="66"/>
      <c r="AE368" s="66"/>
      <c r="AF368" s="66"/>
      <c r="AG368" s="66"/>
      <c r="AH368" s="66"/>
      <c r="AI368" s="66"/>
    </row>
    <row r="369" spans="1:35" ht="14.25" customHeight="1" x14ac:dyDescent="0.3">
      <c r="A369" s="61"/>
      <c r="B369" s="94"/>
      <c r="C369" s="92"/>
      <c r="D369" s="66"/>
      <c r="E369" s="93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  <c r="AA369" s="66"/>
      <c r="AB369" s="66"/>
      <c r="AC369" s="66"/>
      <c r="AD369" s="66"/>
      <c r="AE369" s="66"/>
      <c r="AF369" s="66"/>
      <c r="AG369" s="66"/>
      <c r="AH369" s="66"/>
      <c r="AI369" s="66"/>
    </row>
    <row r="370" spans="1:35" ht="14.25" customHeight="1" x14ac:dyDescent="0.3">
      <c r="A370" s="61"/>
      <c r="B370" s="94"/>
      <c r="C370" s="92"/>
      <c r="D370" s="66"/>
      <c r="E370" s="93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  <c r="AA370" s="66"/>
      <c r="AB370" s="66"/>
      <c r="AC370" s="66"/>
      <c r="AD370" s="66"/>
      <c r="AE370" s="66"/>
      <c r="AF370" s="66"/>
      <c r="AG370" s="66"/>
      <c r="AH370" s="66"/>
      <c r="AI370" s="66"/>
    </row>
    <row r="371" spans="1:35" ht="14.25" customHeight="1" x14ac:dyDescent="0.3">
      <c r="A371" s="61"/>
      <c r="B371" s="94"/>
      <c r="C371" s="92"/>
      <c r="D371" s="66"/>
      <c r="E371" s="93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  <c r="AA371" s="66"/>
      <c r="AB371" s="66"/>
      <c r="AC371" s="66"/>
      <c r="AD371" s="66"/>
      <c r="AE371" s="66"/>
      <c r="AF371" s="66"/>
      <c r="AG371" s="66"/>
      <c r="AH371" s="66"/>
      <c r="AI371" s="66"/>
    </row>
    <row r="372" spans="1:35" ht="14.25" customHeight="1" x14ac:dyDescent="0.3">
      <c r="A372" s="61"/>
      <c r="B372" s="94"/>
      <c r="C372" s="92"/>
      <c r="D372" s="66"/>
      <c r="E372" s="93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  <c r="AB372" s="66"/>
      <c r="AC372" s="66"/>
      <c r="AD372" s="66"/>
      <c r="AE372" s="66"/>
      <c r="AF372" s="66"/>
      <c r="AG372" s="66"/>
      <c r="AH372" s="66"/>
      <c r="AI372" s="66"/>
    </row>
    <row r="373" spans="1:35" ht="14.25" customHeight="1" x14ac:dyDescent="0.3">
      <c r="A373" s="61"/>
      <c r="B373" s="94"/>
      <c r="C373" s="92"/>
      <c r="D373" s="66"/>
      <c r="E373" s="93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6"/>
      <c r="AB373" s="66"/>
      <c r="AC373" s="66"/>
      <c r="AD373" s="66"/>
      <c r="AE373" s="66"/>
      <c r="AF373" s="66"/>
      <c r="AG373" s="66"/>
      <c r="AH373" s="66"/>
      <c r="AI373" s="66"/>
    </row>
    <row r="374" spans="1:35" ht="14.25" customHeight="1" x14ac:dyDescent="0.3">
      <c r="A374" s="61"/>
      <c r="B374" s="94"/>
      <c r="C374" s="92"/>
      <c r="D374" s="66"/>
      <c r="E374" s="93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  <c r="AA374" s="66"/>
      <c r="AB374" s="66"/>
      <c r="AC374" s="66"/>
      <c r="AD374" s="66"/>
      <c r="AE374" s="66"/>
      <c r="AF374" s="66"/>
      <c r="AG374" s="66"/>
      <c r="AH374" s="66"/>
      <c r="AI374" s="66"/>
    </row>
    <row r="375" spans="1:35" ht="14.25" customHeight="1" x14ac:dyDescent="0.3">
      <c r="A375" s="61"/>
      <c r="B375" s="94"/>
      <c r="C375" s="92"/>
      <c r="D375" s="66"/>
      <c r="E375" s="93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  <c r="AB375" s="66"/>
      <c r="AC375" s="66"/>
      <c r="AD375" s="66"/>
      <c r="AE375" s="66"/>
      <c r="AF375" s="66"/>
      <c r="AG375" s="66"/>
      <c r="AH375" s="66"/>
      <c r="AI375" s="66"/>
    </row>
    <row r="376" spans="1:35" ht="14.25" customHeight="1" x14ac:dyDescent="0.3">
      <c r="A376" s="61"/>
      <c r="B376" s="94"/>
      <c r="C376" s="92"/>
      <c r="D376" s="66"/>
      <c r="E376" s="93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66"/>
    </row>
    <row r="377" spans="1:35" ht="14.25" customHeight="1" x14ac:dyDescent="0.3">
      <c r="A377" s="61"/>
      <c r="B377" s="94"/>
      <c r="C377" s="92"/>
      <c r="D377" s="66"/>
      <c r="E377" s="93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  <c r="AB377" s="66"/>
      <c r="AC377" s="66"/>
      <c r="AD377" s="66"/>
      <c r="AE377" s="66"/>
      <c r="AF377" s="66"/>
      <c r="AG377" s="66"/>
      <c r="AH377" s="66"/>
      <c r="AI377" s="66"/>
    </row>
    <row r="378" spans="1:35" ht="14.25" customHeight="1" x14ac:dyDescent="0.3">
      <c r="A378" s="61"/>
      <c r="B378" s="94"/>
      <c r="C378" s="92"/>
      <c r="D378" s="66"/>
      <c r="E378" s="93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  <c r="AA378" s="66"/>
      <c r="AB378" s="66"/>
      <c r="AC378" s="66"/>
      <c r="AD378" s="66"/>
      <c r="AE378" s="66"/>
      <c r="AF378" s="66"/>
      <c r="AG378" s="66"/>
      <c r="AH378" s="66"/>
      <c r="AI378" s="66"/>
    </row>
    <row r="379" spans="1:35" ht="14.25" customHeight="1" x14ac:dyDescent="0.3">
      <c r="A379" s="61"/>
      <c r="B379" s="94"/>
      <c r="C379" s="92"/>
      <c r="D379" s="66"/>
      <c r="E379" s="93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6"/>
      <c r="AB379" s="66"/>
      <c r="AC379" s="66"/>
      <c r="AD379" s="66"/>
      <c r="AE379" s="66"/>
      <c r="AF379" s="66"/>
      <c r="AG379" s="66"/>
      <c r="AH379" s="66"/>
      <c r="AI379" s="66"/>
    </row>
    <row r="380" spans="1:35" ht="14.25" customHeight="1" x14ac:dyDescent="0.3">
      <c r="A380" s="61"/>
      <c r="B380" s="94"/>
      <c r="C380" s="92"/>
      <c r="D380" s="66"/>
      <c r="E380" s="93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  <c r="AA380" s="66"/>
      <c r="AB380" s="66"/>
      <c r="AC380" s="66"/>
      <c r="AD380" s="66"/>
      <c r="AE380" s="66"/>
      <c r="AF380" s="66"/>
      <c r="AG380" s="66"/>
      <c r="AH380" s="66"/>
      <c r="AI380" s="66"/>
    </row>
    <row r="381" spans="1:35" ht="14.25" customHeight="1" x14ac:dyDescent="0.3">
      <c r="A381" s="61"/>
      <c r="B381" s="94"/>
      <c r="C381" s="92"/>
      <c r="D381" s="66"/>
      <c r="E381" s="93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  <c r="AB381" s="66"/>
      <c r="AC381" s="66"/>
      <c r="AD381" s="66"/>
      <c r="AE381" s="66"/>
      <c r="AF381" s="66"/>
      <c r="AG381" s="66"/>
      <c r="AH381" s="66"/>
      <c r="AI381" s="66"/>
    </row>
    <row r="382" spans="1:35" ht="14.25" customHeight="1" x14ac:dyDescent="0.3">
      <c r="A382" s="61"/>
      <c r="B382" s="94"/>
      <c r="C382" s="92"/>
      <c r="D382" s="66"/>
      <c r="E382" s="93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  <c r="AA382" s="66"/>
      <c r="AB382" s="66"/>
      <c r="AC382" s="66"/>
      <c r="AD382" s="66"/>
      <c r="AE382" s="66"/>
      <c r="AF382" s="66"/>
      <c r="AG382" s="66"/>
      <c r="AH382" s="66"/>
      <c r="AI382" s="66"/>
    </row>
    <row r="383" spans="1:35" ht="14.25" customHeight="1" x14ac:dyDescent="0.3">
      <c r="A383" s="61"/>
      <c r="B383" s="94"/>
      <c r="C383" s="92"/>
      <c r="D383" s="66"/>
      <c r="E383" s="93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  <c r="AA383" s="66"/>
      <c r="AB383" s="66"/>
      <c r="AC383" s="66"/>
      <c r="AD383" s="66"/>
      <c r="AE383" s="66"/>
      <c r="AF383" s="66"/>
      <c r="AG383" s="66"/>
      <c r="AH383" s="66"/>
      <c r="AI383" s="66"/>
    </row>
    <row r="384" spans="1:35" ht="14.25" customHeight="1" x14ac:dyDescent="0.3">
      <c r="A384" s="61"/>
      <c r="B384" s="94"/>
      <c r="C384" s="92"/>
      <c r="D384" s="66"/>
      <c r="E384" s="93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  <c r="AA384" s="66"/>
      <c r="AB384" s="66"/>
      <c r="AC384" s="66"/>
      <c r="AD384" s="66"/>
      <c r="AE384" s="66"/>
      <c r="AF384" s="66"/>
      <c r="AG384" s="66"/>
      <c r="AH384" s="66"/>
      <c r="AI384" s="66"/>
    </row>
    <row r="385" spans="1:35" ht="14.25" customHeight="1" x14ac:dyDescent="0.3">
      <c r="A385" s="61"/>
      <c r="B385" s="94"/>
      <c r="C385" s="92"/>
      <c r="D385" s="66"/>
      <c r="E385" s="93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6"/>
      <c r="AB385" s="66"/>
      <c r="AC385" s="66"/>
      <c r="AD385" s="66"/>
      <c r="AE385" s="66"/>
      <c r="AF385" s="66"/>
      <c r="AG385" s="66"/>
      <c r="AH385" s="66"/>
      <c r="AI385" s="66"/>
    </row>
    <row r="386" spans="1:35" ht="14.25" customHeight="1" x14ac:dyDescent="0.3">
      <c r="A386" s="61"/>
      <c r="B386" s="94"/>
      <c r="C386" s="92"/>
      <c r="D386" s="66"/>
      <c r="E386" s="93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  <c r="AB386" s="66"/>
      <c r="AC386" s="66"/>
      <c r="AD386" s="66"/>
      <c r="AE386" s="66"/>
      <c r="AF386" s="66"/>
      <c r="AG386" s="66"/>
      <c r="AH386" s="66"/>
      <c r="AI386" s="66"/>
    </row>
    <row r="387" spans="1:35" ht="14.25" customHeight="1" x14ac:dyDescent="0.3">
      <c r="A387" s="61"/>
      <c r="B387" s="94"/>
      <c r="C387" s="92"/>
      <c r="D387" s="66"/>
      <c r="E387" s="93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  <c r="AB387" s="66"/>
      <c r="AC387" s="66"/>
      <c r="AD387" s="66"/>
      <c r="AE387" s="66"/>
      <c r="AF387" s="66"/>
      <c r="AG387" s="66"/>
      <c r="AH387" s="66"/>
      <c r="AI387" s="66"/>
    </row>
    <row r="388" spans="1:35" ht="14.25" customHeight="1" x14ac:dyDescent="0.3">
      <c r="A388" s="61"/>
      <c r="B388" s="94"/>
      <c r="C388" s="92"/>
      <c r="D388" s="66"/>
      <c r="E388" s="93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  <c r="AA388" s="66"/>
      <c r="AB388" s="66"/>
      <c r="AC388" s="66"/>
      <c r="AD388" s="66"/>
      <c r="AE388" s="66"/>
      <c r="AF388" s="66"/>
      <c r="AG388" s="66"/>
      <c r="AH388" s="66"/>
      <c r="AI388" s="66"/>
    </row>
    <row r="389" spans="1:35" ht="14.25" customHeight="1" x14ac:dyDescent="0.3">
      <c r="A389" s="61"/>
      <c r="B389" s="94"/>
      <c r="C389" s="92"/>
      <c r="D389" s="66"/>
      <c r="E389" s="93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  <c r="AA389" s="66"/>
      <c r="AB389" s="66"/>
      <c r="AC389" s="66"/>
      <c r="AD389" s="66"/>
      <c r="AE389" s="66"/>
      <c r="AF389" s="66"/>
      <c r="AG389" s="66"/>
      <c r="AH389" s="66"/>
      <c r="AI389" s="66"/>
    </row>
    <row r="390" spans="1:35" ht="14.25" customHeight="1" x14ac:dyDescent="0.3">
      <c r="A390" s="61"/>
      <c r="B390" s="94"/>
      <c r="C390" s="92"/>
      <c r="D390" s="66"/>
      <c r="E390" s="93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  <c r="AA390" s="66"/>
      <c r="AB390" s="66"/>
      <c r="AC390" s="66"/>
      <c r="AD390" s="66"/>
      <c r="AE390" s="66"/>
      <c r="AF390" s="66"/>
      <c r="AG390" s="66"/>
      <c r="AH390" s="66"/>
      <c r="AI390" s="66"/>
    </row>
    <row r="391" spans="1:35" ht="14.25" customHeight="1" x14ac:dyDescent="0.3">
      <c r="A391" s="61"/>
      <c r="B391" s="94"/>
      <c r="C391" s="92"/>
      <c r="D391" s="66"/>
      <c r="E391" s="93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  <c r="AA391" s="66"/>
      <c r="AB391" s="66"/>
      <c r="AC391" s="66"/>
      <c r="AD391" s="66"/>
      <c r="AE391" s="66"/>
      <c r="AF391" s="66"/>
      <c r="AG391" s="66"/>
      <c r="AH391" s="66"/>
      <c r="AI391" s="66"/>
    </row>
    <row r="392" spans="1:35" ht="14.25" customHeight="1" x14ac:dyDescent="0.3">
      <c r="A392" s="61"/>
      <c r="B392" s="94"/>
      <c r="C392" s="92"/>
      <c r="D392" s="66"/>
      <c r="E392" s="93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  <c r="AA392" s="66"/>
      <c r="AB392" s="66"/>
      <c r="AC392" s="66"/>
      <c r="AD392" s="66"/>
      <c r="AE392" s="66"/>
      <c r="AF392" s="66"/>
      <c r="AG392" s="66"/>
      <c r="AH392" s="66"/>
      <c r="AI392" s="66"/>
    </row>
    <row r="393" spans="1:35" ht="14.25" customHeight="1" x14ac:dyDescent="0.3">
      <c r="A393" s="61"/>
      <c r="B393" s="94"/>
      <c r="C393" s="92"/>
      <c r="D393" s="66"/>
      <c r="E393" s="93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  <c r="AA393" s="66"/>
      <c r="AB393" s="66"/>
      <c r="AC393" s="66"/>
      <c r="AD393" s="66"/>
      <c r="AE393" s="66"/>
      <c r="AF393" s="66"/>
      <c r="AG393" s="66"/>
      <c r="AH393" s="66"/>
      <c r="AI393" s="66"/>
    </row>
    <row r="394" spans="1:35" ht="14.25" customHeight="1" x14ac:dyDescent="0.3">
      <c r="A394" s="61"/>
      <c r="B394" s="94"/>
      <c r="C394" s="92"/>
      <c r="D394" s="66"/>
      <c r="E394" s="93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  <c r="AA394" s="66"/>
      <c r="AB394" s="66"/>
      <c r="AC394" s="66"/>
      <c r="AD394" s="66"/>
      <c r="AE394" s="66"/>
      <c r="AF394" s="66"/>
      <c r="AG394" s="66"/>
      <c r="AH394" s="66"/>
      <c r="AI394" s="66"/>
    </row>
    <row r="395" spans="1:35" ht="14.25" customHeight="1" x14ac:dyDescent="0.3">
      <c r="A395" s="61"/>
      <c r="B395" s="94"/>
      <c r="C395" s="92"/>
      <c r="D395" s="66"/>
      <c r="E395" s="93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  <c r="AA395" s="66"/>
      <c r="AB395" s="66"/>
      <c r="AC395" s="66"/>
      <c r="AD395" s="66"/>
      <c r="AE395" s="66"/>
      <c r="AF395" s="66"/>
      <c r="AG395" s="66"/>
      <c r="AH395" s="66"/>
      <c r="AI395" s="66"/>
    </row>
    <row r="396" spans="1:35" ht="14.25" customHeight="1" x14ac:dyDescent="0.3">
      <c r="A396" s="61"/>
      <c r="B396" s="94"/>
      <c r="C396" s="92"/>
      <c r="D396" s="66"/>
      <c r="E396" s="93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  <c r="AA396" s="66"/>
      <c r="AB396" s="66"/>
      <c r="AC396" s="66"/>
      <c r="AD396" s="66"/>
      <c r="AE396" s="66"/>
      <c r="AF396" s="66"/>
      <c r="AG396" s="66"/>
      <c r="AH396" s="66"/>
      <c r="AI396" s="66"/>
    </row>
    <row r="397" spans="1:35" ht="14.25" customHeight="1" x14ac:dyDescent="0.3">
      <c r="A397" s="61"/>
      <c r="B397" s="94"/>
      <c r="C397" s="92"/>
      <c r="D397" s="66"/>
      <c r="E397" s="93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  <c r="AA397" s="66"/>
      <c r="AB397" s="66"/>
      <c r="AC397" s="66"/>
      <c r="AD397" s="66"/>
      <c r="AE397" s="66"/>
      <c r="AF397" s="66"/>
      <c r="AG397" s="66"/>
      <c r="AH397" s="66"/>
      <c r="AI397" s="66"/>
    </row>
    <row r="398" spans="1:35" ht="14.25" customHeight="1" x14ac:dyDescent="0.3">
      <c r="A398" s="61"/>
      <c r="B398" s="94"/>
      <c r="C398" s="92"/>
      <c r="D398" s="66"/>
      <c r="E398" s="93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  <c r="AA398" s="66"/>
      <c r="AB398" s="66"/>
      <c r="AC398" s="66"/>
      <c r="AD398" s="66"/>
      <c r="AE398" s="66"/>
      <c r="AF398" s="66"/>
      <c r="AG398" s="66"/>
      <c r="AH398" s="66"/>
      <c r="AI398" s="66"/>
    </row>
    <row r="399" spans="1:35" ht="14.25" customHeight="1" x14ac:dyDescent="0.3">
      <c r="A399" s="61"/>
      <c r="B399" s="94"/>
      <c r="C399" s="92"/>
      <c r="D399" s="66"/>
      <c r="E399" s="93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  <c r="AA399" s="66"/>
      <c r="AB399" s="66"/>
      <c r="AC399" s="66"/>
      <c r="AD399" s="66"/>
      <c r="AE399" s="66"/>
      <c r="AF399" s="66"/>
      <c r="AG399" s="66"/>
      <c r="AH399" s="66"/>
      <c r="AI399" s="66"/>
    </row>
    <row r="400" spans="1:35" ht="14.25" customHeight="1" x14ac:dyDescent="0.3">
      <c r="A400" s="61"/>
      <c r="B400" s="94"/>
      <c r="C400" s="92"/>
      <c r="D400" s="66"/>
      <c r="E400" s="93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  <c r="AA400" s="66"/>
      <c r="AB400" s="66"/>
      <c r="AC400" s="66"/>
      <c r="AD400" s="66"/>
      <c r="AE400" s="66"/>
      <c r="AF400" s="66"/>
      <c r="AG400" s="66"/>
      <c r="AH400" s="66"/>
      <c r="AI400" s="66"/>
    </row>
    <row r="401" spans="1:35" ht="14.25" customHeight="1" x14ac:dyDescent="0.3">
      <c r="A401" s="61"/>
      <c r="B401" s="94"/>
      <c r="C401" s="92"/>
      <c r="D401" s="66"/>
      <c r="E401" s="93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  <c r="AA401" s="66"/>
      <c r="AB401" s="66"/>
      <c r="AC401" s="66"/>
      <c r="AD401" s="66"/>
      <c r="AE401" s="66"/>
      <c r="AF401" s="66"/>
      <c r="AG401" s="66"/>
      <c r="AH401" s="66"/>
      <c r="AI401" s="66"/>
    </row>
    <row r="402" spans="1:35" ht="14.25" customHeight="1" x14ac:dyDescent="0.3">
      <c r="A402" s="61"/>
      <c r="B402" s="94"/>
      <c r="C402" s="92"/>
      <c r="D402" s="66"/>
      <c r="E402" s="93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  <c r="AA402" s="66"/>
      <c r="AB402" s="66"/>
      <c r="AC402" s="66"/>
      <c r="AD402" s="66"/>
      <c r="AE402" s="66"/>
      <c r="AF402" s="66"/>
      <c r="AG402" s="66"/>
      <c r="AH402" s="66"/>
      <c r="AI402" s="66"/>
    </row>
    <row r="403" spans="1:35" ht="14.25" customHeight="1" x14ac:dyDescent="0.3">
      <c r="A403" s="61"/>
      <c r="B403" s="94"/>
      <c r="C403" s="92"/>
      <c r="D403" s="66"/>
      <c r="E403" s="93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  <c r="AA403" s="66"/>
      <c r="AB403" s="66"/>
      <c r="AC403" s="66"/>
      <c r="AD403" s="66"/>
      <c r="AE403" s="66"/>
      <c r="AF403" s="66"/>
      <c r="AG403" s="66"/>
      <c r="AH403" s="66"/>
      <c r="AI403" s="66"/>
    </row>
    <row r="404" spans="1:35" ht="14.25" customHeight="1" x14ac:dyDescent="0.3">
      <c r="A404" s="61"/>
      <c r="B404" s="94"/>
      <c r="C404" s="92"/>
      <c r="D404" s="66"/>
      <c r="E404" s="93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  <c r="AA404" s="66"/>
      <c r="AB404" s="66"/>
      <c r="AC404" s="66"/>
      <c r="AD404" s="66"/>
      <c r="AE404" s="66"/>
      <c r="AF404" s="66"/>
      <c r="AG404" s="66"/>
      <c r="AH404" s="66"/>
      <c r="AI404" s="66"/>
    </row>
    <row r="405" spans="1:35" ht="14.25" customHeight="1" x14ac:dyDescent="0.3">
      <c r="A405" s="61"/>
      <c r="B405" s="94"/>
      <c r="C405" s="92"/>
      <c r="D405" s="66"/>
      <c r="E405" s="93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  <c r="AA405" s="66"/>
      <c r="AB405" s="66"/>
      <c r="AC405" s="66"/>
      <c r="AD405" s="66"/>
      <c r="AE405" s="66"/>
      <c r="AF405" s="66"/>
      <c r="AG405" s="66"/>
      <c r="AH405" s="66"/>
      <c r="AI405" s="66"/>
    </row>
    <row r="406" spans="1:35" ht="14.25" customHeight="1" x14ac:dyDescent="0.3">
      <c r="A406" s="61"/>
      <c r="B406" s="94"/>
      <c r="C406" s="92"/>
      <c r="D406" s="66"/>
      <c r="E406" s="93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  <c r="AB406" s="66"/>
      <c r="AC406" s="66"/>
      <c r="AD406" s="66"/>
      <c r="AE406" s="66"/>
      <c r="AF406" s="66"/>
      <c r="AG406" s="66"/>
      <c r="AH406" s="66"/>
      <c r="AI406" s="66"/>
    </row>
    <row r="407" spans="1:35" ht="14.25" customHeight="1" x14ac:dyDescent="0.3">
      <c r="A407" s="61"/>
      <c r="B407" s="94"/>
      <c r="C407" s="92"/>
      <c r="D407" s="66"/>
      <c r="E407" s="93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  <c r="AB407" s="66"/>
      <c r="AC407" s="66"/>
      <c r="AD407" s="66"/>
      <c r="AE407" s="66"/>
      <c r="AF407" s="66"/>
      <c r="AG407" s="66"/>
      <c r="AH407" s="66"/>
      <c r="AI407" s="66"/>
    </row>
    <row r="408" spans="1:35" ht="14.25" customHeight="1" x14ac:dyDescent="0.3">
      <c r="A408" s="61"/>
      <c r="B408" s="94"/>
      <c r="C408" s="92"/>
      <c r="D408" s="66"/>
      <c r="E408" s="93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  <c r="AA408" s="66"/>
      <c r="AB408" s="66"/>
      <c r="AC408" s="66"/>
      <c r="AD408" s="66"/>
      <c r="AE408" s="66"/>
      <c r="AF408" s="66"/>
      <c r="AG408" s="66"/>
      <c r="AH408" s="66"/>
      <c r="AI408" s="66"/>
    </row>
    <row r="409" spans="1:35" ht="14.25" customHeight="1" x14ac:dyDescent="0.3">
      <c r="A409" s="61"/>
      <c r="B409" s="94"/>
      <c r="C409" s="92"/>
      <c r="D409" s="66"/>
      <c r="E409" s="93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  <c r="AA409" s="66"/>
      <c r="AB409" s="66"/>
      <c r="AC409" s="66"/>
      <c r="AD409" s="66"/>
      <c r="AE409" s="66"/>
      <c r="AF409" s="66"/>
      <c r="AG409" s="66"/>
      <c r="AH409" s="66"/>
      <c r="AI409" s="66"/>
    </row>
    <row r="410" spans="1:35" ht="14.25" customHeight="1" x14ac:dyDescent="0.3">
      <c r="A410" s="61"/>
      <c r="B410" s="94"/>
      <c r="C410" s="92"/>
      <c r="D410" s="66"/>
      <c r="E410" s="93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  <c r="AA410" s="66"/>
      <c r="AB410" s="66"/>
      <c r="AC410" s="66"/>
      <c r="AD410" s="66"/>
      <c r="AE410" s="66"/>
      <c r="AF410" s="66"/>
      <c r="AG410" s="66"/>
      <c r="AH410" s="66"/>
      <c r="AI410" s="66"/>
    </row>
    <row r="411" spans="1:35" ht="14.25" customHeight="1" x14ac:dyDescent="0.3">
      <c r="A411" s="61"/>
      <c r="B411" s="94"/>
      <c r="C411" s="92"/>
      <c r="D411" s="66"/>
      <c r="E411" s="93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  <c r="AA411" s="66"/>
      <c r="AB411" s="66"/>
      <c r="AC411" s="66"/>
      <c r="AD411" s="66"/>
      <c r="AE411" s="66"/>
      <c r="AF411" s="66"/>
      <c r="AG411" s="66"/>
      <c r="AH411" s="66"/>
      <c r="AI411" s="66"/>
    </row>
    <row r="412" spans="1:35" ht="14.25" customHeight="1" x14ac:dyDescent="0.3">
      <c r="A412" s="61"/>
      <c r="B412" s="94"/>
      <c r="C412" s="92"/>
      <c r="D412" s="66"/>
      <c r="E412" s="93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  <c r="AA412" s="66"/>
      <c r="AB412" s="66"/>
      <c r="AC412" s="66"/>
      <c r="AD412" s="66"/>
      <c r="AE412" s="66"/>
      <c r="AF412" s="66"/>
      <c r="AG412" s="66"/>
      <c r="AH412" s="66"/>
      <c r="AI412" s="66"/>
    </row>
    <row r="413" spans="1:35" ht="14.25" customHeight="1" x14ac:dyDescent="0.3">
      <c r="A413" s="61"/>
      <c r="B413" s="94"/>
      <c r="C413" s="92"/>
      <c r="D413" s="66"/>
      <c r="E413" s="93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  <c r="AA413" s="66"/>
      <c r="AB413" s="66"/>
      <c r="AC413" s="66"/>
      <c r="AD413" s="66"/>
      <c r="AE413" s="66"/>
      <c r="AF413" s="66"/>
      <c r="AG413" s="66"/>
      <c r="AH413" s="66"/>
      <c r="AI413" s="66"/>
    </row>
    <row r="414" spans="1:35" ht="14.25" customHeight="1" x14ac:dyDescent="0.3">
      <c r="A414" s="61"/>
      <c r="B414" s="94"/>
      <c r="C414" s="92"/>
      <c r="D414" s="66"/>
      <c r="E414" s="93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  <c r="AA414" s="66"/>
      <c r="AB414" s="66"/>
      <c r="AC414" s="66"/>
      <c r="AD414" s="66"/>
      <c r="AE414" s="66"/>
      <c r="AF414" s="66"/>
      <c r="AG414" s="66"/>
      <c r="AH414" s="66"/>
      <c r="AI414" s="66"/>
    </row>
    <row r="415" spans="1:35" ht="14.25" customHeight="1" x14ac:dyDescent="0.3">
      <c r="A415" s="61"/>
      <c r="B415" s="94"/>
      <c r="C415" s="92"/>
      <c r="D415" s="66"/>
      <c r="E415" s="93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  <c r="AA415" s="66"/>
      <c r="AB415" s="66"/>
      <c r="AC415" s="66"/>
      <c r="AD415" s="66"/>
      <c r="AE415" s="66"/>
      <c r="AF415" s="66"/>
      <c r="AG415" s="66"/>
      <c r="AH415" s="66"/>
      <c r="AI415" s="66"/>
    </row>
    <row r="416" spans="1:35" ht="14.25" customHeight="1" x14ac:dyDescent="0.3">
      <c r="A416" s="61"/>
      <c r="B416" s="94"/>
      <c r="C416" s="92"/>
      <c r="D416" s="66"/>
      <c r="E416" s="93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  <c r="AA416" s="66"/>
      <c r="AB416" s="66"/>
      <c r="AC416" s="66"/>
      <c r="AD416" s="66"/>
      <c r="AE416" s="66"/>
      <c r="AF416" s="66"/>
      <c r="AG416" s="66"/>
      <c r="AH416" s="66"/>
      <c r="AI416" s="66"/>
    </row>
    <row r="417" spans="1:35" ht="14.25" customHeight="1" x14ac:dyDescent="0.3">
      <c r="A417" s="61"/>
      <c r="B417" s="94"/>
      <c r="C417" s="92"/>
      <c r="D417" s="66"/>
      <c r="E417" s="93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  <c r="AA417" s="66"/>
      <c r="AB417" s="66"/>
      <c r="AC417" s="66"/>
      <c r="AD417" s="66"/>
      <c r="AE417" s="66"/>
      <c r="AF417" s="66"/>
      <c r="AG417" s="66"/>
      <c r="AH417" s="66"/>
      <c r="AI417" s="66"/>
    </row>
    <row r="418" spans="1:35" ht="14.25" customHeight="1" x14ac:dyDescent="0.3">
      <c r="A418" s="61"/>
      <c r="B418" s="94"/>
      <c r="C418" s="92"/>
      <c r="D418" s="66"/>
      <c r="E418" s="93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  <c r="AA418" s="66"/>
      <c r="AB418" s="66"/>
      <c r="AC418" s="66"/>
      <c r="AD418" s="66"/>
      <c r="AE418" s="66"/>
      <c r="AF418" s="66"/>
      <c r="AG418" s="66"/>
      <c r="AH418" s="66"/>
      <c r="AI418" s="66"/>
    </row>
    <row r="419" spans="1:35" ht="14.25" customHeight="1" x14ac:dyDescent="0.3">
      <c r="A419" s="61"/>
      <c r="B419" s="94"/>
      <c r="C419" s="92"/>
      <c r="D419" s="66"/>
      <c r="E419" s="93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  <c r="AA419" s="66"/>
      <c r="AB419" s="66"/>
      <c r="AC419" s="66"/>
      <c r="AD419" s="66"/>
      <c r="AE419" s="66"/>
      <c r="AF419" s="66"/>
      <c r="AG419" s="66"/>
      <c r="AH419" s="66"/>
      <c r="AI419" s="66"/>
    </row>
    <row r="420" spans="1:35" ht="14.25" customHeight="1" x14ac:dyDescent="0.3">
      <c r="A420" s="61"/>
      <c r="B420" s="94"/>
      <c r="C420" s="92"/>
      <c r="D420" s="66"/>
      <c r="E420" s="93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  <c r="AA420" s="66"/>
      <c r="AB420" s="66"/>
      <c r="AC420" s="66"/>
      <c r="AD420" s="66"/>
      <c r="AE420" s="66"/>
      <c r="AF420" s="66"/>
      <c r="AG420" s="66"/>
      <c r="AH420" s="66"/>
      <c r="AI420" s="66"/>
    </row>
    <row r="421" spans="1:35" ht="14.25" customHeight="1" x14ac:dyDescent="0.3">
      <c r="A421" s="61"/>
      <c r="B421" s="94"/>
      <c r="C421" s="92"/>
      <c r="D421" s="66"/>
      <c r="E421" s="93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  <c r="AA421" s="66"/>
      <c r="AB421" s="66"/>
      <c r="AC421" s="66"/>
      <c r="AD421" s="66"/>
      <c r="AE421" s="66"/>
      <c r="AF421" s="66"/>
      <c r="AG421" s="66"/>
      <c r="AH421" s="66"/>
      <c r="AI421" s="66"/>
    </row>
    <row r="422" spans="1:35" ht="14.25" customHeight="1" x14ac:dyDescent="0.3">
      <c r="A422" s="61"/>
      <c r="B422" s="94"/>
      <c r="C422" s="92"/>
      <c r="D422" s="66"/>
      <c r="E422" s="93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  <c r="AB422" s="66"/>
      <c r="AC422" s="66"/>
      <c r="AD422" s="66"/>
      <c r="AE422" s="66"/>
      <c r="AF422" s="66"/>
      <c r="AG422" s="66"/>
      <c r="AH422" s="66"/>
      <c r="AI422" s="66"/>
    </row>
    <row r="423" spans="1:35" ht="14.25" customHeight="1" x14ac:dyDescent="0.3">
      <c r="A423" s="61"/>
      <c r="B423" s="94"/>
      <c r="C423" s="92"/>
      <c r="D423" s="66"/>
      <c r="E423" s="93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  <c r="AA423" s="66"/>
      <c r="AB423" s="66"/>
      <c r="AC423" s="66"/>
      <c r="AD423" s="66"/>
      <c r="AE423" s="66"/>
      <c r="AF423" s="66"/>
      <c r="AG423" s="66"/>
      <c r="AH423" s="66"/>
      <c r="AI423" s="66"/>
    </row>
    <row r="424" spans="1:35" ht="14.25" customHeight="1" x14ac:dyDescent="0.3">
      <c r="A424" s="61"/>
      <c r="B424" s="94"/>
      <c r="C424" s="92"/>
      <c r="D424" s="66"/>
      <c r="E424" s="93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  <c r="AA424" s="66"/>
      <c r="AB424" s="66"/>
      <c r="AC424" s="66"/>
      <c r="AD424" s="66"/>
      <c r="AE424" s="66"/>
      <c r="AF424" s="66"/>
      <c r="AG424" s="66"/>
      <c r="AH424" s="66"/>
      <c r="AI424" s="66"/>
    </row>
    <row r="425" spans="1:35" ht="14.25" customHeight="1" x14ac:dyDescent="0.3">
      <c r="A425" s="61"/>
      <c r="B425" s="94"/>
      <c r="C425" s="92"/>
      <c r="D425" s="66"/>
      <c r="E425" s="93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  <c r="AA425" s="66"/>
      <c r="AB425" s="66"/>
      <c r="AC425" s="66"/>
      <c r="AD425" s="66"/>
      <c r="AE425" s="66"/>
      <c r="AF425" s="66"/>
      <c r="AG425" s="66"/>
      <c r="AH425" s="66"/>
      <c r="AI425" s="66"/>
    </row>
    <row r="426" spans="1:35" ht="14.25" customHeight="1" x14ac:dyDescent="0.3">
      <c r="A426" s="61"/>
      <c r="B426" s="94"/>
      <c r="C426" s="92"/>
      <c r="D426" s="66"/>
      <c r="E426" s="93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  <c r="AB426" s="66"/>
      <c r="AC426" s="66"/>
      <c r="AD426" s="66"/>
      <c r="AE426" s="66"/>
      <c r="AF426" s="66"/>
      <c r="AG426" s="66"/>
      <c r="AH426" s="66"/>
      <c r="AI426" s="66"/>
    </row>
    <row r="427" spans="1:35" ht="14.25" customHeight="1" x14ac:dyDescent="0.3">
      <c r="A427" s="61"/>
      <c r="B427" s="94"/>
      <c r="C427" s="92"/>
      <c r="D427" s="66"/>
      <c r="E427" s="93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  <c r="AB427" s="66"/>
      <c r="AC427" s="66"/>
      <c r="AD427" s="66"/>
      <c r="AE427" s="66"/>
      <c r="AF427" s="66"/>
      <c r="AG427" s="66"/>
      <c r="AH427" s="66"/>
      <c r="AI427" s="66"/>
    </row>
    <row r="428" spans="1:35" ht="14.25" customHeight="1" x14ac:dyDescent="0.3">
      <c r="A428" s="61"/>
      <c r="B428" s="94"/>
      <c r="C428" s="92"/>
      <c r="D428" s="66"/>
      <c r="E428" s="93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  <c r="AA428" s="66"/>
      <c r="AB428" s="66"/>
      <c r="AC428" s="66"/>
      <c r="AD428" s="66"/>
      <c r="AE428" s="66"/>
      <c r="AF428" s="66"/>
      <c r="AG428" s="66"/>
      <c r="AH428" s="66"/>
      <c r="AI428" s="66"/>
    </row>
    <row r="429" spans="1:35" ht="14.25" customHeight="1" x14ac:dyDescent="0.3">
      <c r="A429" s="61"/>
      <c r="B429" s="94"/>
      <c r="C429" s="92"/>
      <c r="D429" s="66"/>
      <c r="E429" s="93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  <c r="AA429" s="66"/>
      <c r="AB429" s="66"/>
      <c r="AC429" s="66"/>
      <c r="AD429" s="66"/>
      <c r="AE429" s="66"/>
      <c r="AF429" s="66"/>
      <c r="AG429" s="66"/>
      <c r="AH429" s="66"/>
      <c r="AI429" s="66"/>
    </row>
    <row r="430" spans="1:35" ht="14.25" customHeight="1" x14ac:dyDescent="0.3">
      <c r="A430" s="61"/>
      <c r="B430" s="94"/>
      <c r="C430" s="92"/>
      <c r="D430" s="66"/>
      <c r="E430" s="93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  <c r="AA430" s="66"/>
      <c r="AB430" s="66"/>
      <c r="AC430" s="66"/>
      <c r="AD430" s="66"/>
      <c r="AE430" s="66"/>
      <c r="AF430" s="66"/>
      <c r="AG430" s="66"/>
      <c r="AH430" s="66"/>
      <c r="AI430" s="66"/>
    </row>
    <row r="431" spans="1:35" ht="14.25" customHeight="1" x14ac:dyDescent="0.3">
      <c r="A431" s="61"/>
      <c r="B431" s="94"/>
      <c r="C431" s="92"/>
      <c r="D431" s="66"/>
      <c r="E431" s="93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  <c r="AA431" s="66"/>
      <c r="AB431" s="66"/>
      <c r="AC431" s="66"/>
      <c r="AD431" s="66"/>
      <c r="AE431" s="66"/>
      <c r="AF431" s="66"/>
      <c r="AG431" s="66"/>
      <c r="AH431" s="66"/>
      <c r="AI431" s="66"/>
    </row>
    <row r="432" spans="1:35" ht="14.25" customHeight="1" x14ac:dyDescent="0.3">
      <c r="A432" s="61"/>
      <c r="B432" s="94"/>
      <c r="C432" s="92"/>
      <c r="D432" s="66"/>
      <c r="E432" s="93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  <c r="AB432" s="66"/>
      <c r="AC432" s="66"/>
      <c r="AD432" s="66"/>
      <c r="AE432" s="66"/>
      <c r="AF432" s="66"/>
      <c r="AG432" s="66"/>
      <c r="AH432" s="66"/>
      <c r="AI432" s="66"/>
    </row>
    <row r="433" spans="1:35" ht="14.25" customHeight="1" x14ac:dyDescent="0.3">
      <c r="A433" s="61"/>
      <c r="B433" s="94"/>
      <c r="C433" s="92"/>
      <c r="D433" s="66"/>
      <c r="E433" s="93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  <c r="AB433" s="66"/>
      <c r="AC433" s="66"/>
      <c r="AD433" s="66"/>
      <c r="AE433" s="66"/>
      <c r="AF433" s="66"/>
      <c r="AG433" s="66"/>
      <c r="AH433" s="66"/>
      <c r="AI433" s="66"/>
    </row>
    <row r="434" spans="1:35" ht="14.25" customHeight="1" x14ac:dyDescent="0.3">
      <c r="A434" s="61"/>
      <c r="B434" s="94"/>
      <c r="C434" s="92"/>
      <c r="D434" s="66"/>
      <c r="E434" s="93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  <c r="AB434" s="66"/>
      <c r="AC434" s="66"/>
      <c r="AD434" s="66"/>
      <c r="AE434" s="66"/>
      <c r="AF434" s="66"/>
      <c r="AG434" s="66"/>
      <c r="AH434" s="66"/>
      <c r="AI434" s="66"/>
    </row>
    <row r="435" spans="1:35" ht="14.25" customHeight="1" x14ac:dyDescent="0.3">
      <c r="A435" s="61"/>
      <c r="B435" s="94"/>
      <c r="C435" s="92"/>
      <c r="D435" s="66"/>
      <c r="E435" s="93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  <c r="AA435" s="66"/>
      <c r="AB435" s="66"/>
      <c r="AC435" s="66"/>
      <c r="AD435" s="66"/>
      <c r="AE435" s="66"/>
      <c r="AF435" s="66"/>
      <c r="AG435" s="66"/>
      <c r="AH435" s="66"/>
      <c r="AI435" s="66"/>
    </row>
    <row r="436" spans="1:35" ht="14.25" customHeight="1" x14ac:dyDescent="0.3">
      <c r="A436" s="61"/>
      <c r="B436" s="94"/>
      <c r="C436" s="92"/>
      <c r="D436" s="66"/>
      <c r="E436" s="93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  <c r="AA436" s="66"/>
      <c r="AB436" s="66"/>
      <c r="AC436" s="66"/>
      <c r="AD436" s="66"/>
      <c r="AE436" s="66"/>
      <c r="AF436" s="66"/>
      <c r="AG436" s="66"/>
      <c r="AH436" s="66"/>
      <c r="AI436" s="66"/>
    </row>
    <row r="437" spans="1:35" ht="14.25" customHeight="1" x14ac:dyDescent="0.3">
      <c r="A437" s="61"/>
      <c r="B437" s="94"/>
      <c r="C437" s="92"/>
      <c r="D437" s="66"/>
      <c r="E437" s="93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  <c r="AA437" s="66"/>
      <c r="AB437" s="66"/>
      <c r="AC437" s="66"/>
      <c r="AD437" s="66"/>
      <c r="AE437" s="66"/>
      <c r="AF437" s="66"/>
      <c r="AG437" s="66"/>
      <c r="AH437" s="66"/>
      <c r="AI437" s="66"/>
    </row>
    <row r="438" spans="1:35" ht="14.25" customHeight="1" x14ac:dyDescent="0.3">
      <c r="A438" s="61"/>
      <c r="B438" s="94"/>
      <c r="C438" s="92"/>
      <c r="D438" s="66"/>
      <c r="E438" s="93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  <c r="AA438" s="66"/>
      <c r="AB438" s="66"/>
      <c r="AC438" s="66"/>
      <c r="AD438" s="66"/>
      <c r="AE438" s="66"/>
      <c r="AF438" s="66"/>
      <c r="AG438" s="66"/>
      <c r="AH438" s="66"/>
      <c r="AI438" s="66"/>
    </row>
    <row r="439" spans="1:35" ht="14.25" customHeight="1" x14ac:dyDescent="0.3">
      <c r="A439" s="61"/>
      <c r="B439" s="94"/>
      <c r="C439" s="92"/>
      <c r="D439" s="66"/>
      <c r="E439" s="93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  <c r="AA439" s="66"/>
      <c r="AB439" s="66"/>
      <c r="AC439" s="66"/>
      <c r="AD439" s="66"/>
      <c r="AE439" s="66"/>
      <c r="AF439" s="66"/>
      <c r="AG439" s="66"/>
      <c r="AH439" s="66"/>
      <c r="AI439" s="66"/>
    </row>
    <row r="440" spans="1:35" ht="14.25" customHeight="1" x14ac:dyDescent="0.3">
      <c r="A440" s="61"/>
      <c r="B440" s="94"/>
      <c r="C440" s="92"/>
      <c r="D440" s="66"/>
      <c r="E440" s="93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  <c r="AA440" s="66"/>
      <c r="AB440" s="66"/>
      <c r="AC440" s="66"/>
      <c r="AD440" s="66"/>
      <c r="AE440" s="66"/>
      <c r="AF440" s="66"/>
      <c r="AG440" s="66"/>
      <c r="AH440" s="66"/>
      <c r="AI440" s="66"/>
    </row>
    <row r="441" spans="1:35" ht="14.25" customHeight="1" x14ac:dyDescent="0.3">
      <c r="A441" s="61"/>
      <c r="B441" s="94"/>
      <c r="C441" s="92"/>
      <c r="D441" s="66"/>
      <c r="E441" s="93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  <c r="AB441" s="66"/>
      <c r="AC441" s="66"/>
      <c r="AD441" s="66"/>
      <c r="AE441" s="66"/>
      <c r="AF441" s="66"/>
      <c r="AG441" s="66"/>
      <c r="AH441" s="66"/>
      <c r="AI441" s="66"/>
    </row>
    <row r="442" spans="1:35" ht="14.25" customHeight="1" x14ac:dyDescent="0.3">
      <c r="A442" s="61"/>
      <c r="B442" s="94"/>
      <c r="C442" s="92"/>
      <c r="D442" s="66"/>
      <c r="E442" s="93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  <c r="AB442" s="66"/>
      <c r="AC442" s="66"/>
      <c r="AD442" s="66"/>
      <c r="AE442" s="66"/>
      <c r="AF442" s="66"/>
      <c r="AG442" s="66"/>
      <c r="AH442" s="66"/>
      <c r="AI442" s="66"/>
    </row>
    <row r="443" spans="1:35" ht="14.25" customHeight="1" x14ac:dyDescent="0.3">
      <c r="A443" s="61"/>
      <c r="B443" s="94"/>
      <c r="C443" s="92"/>
      <c r="D443" s="66"/>
      <c r="E443" s="93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  <c r="AA443" s="66"/>
      <c r="AB443" s="66"/>
      <c r="AC443" s="66"/>
      <c r="AD443" s="66"/>
      <c r="AE443" s="66"/>
      <c r="AF443" s="66"/>
      <c r="AG443" s="66"/>
      <c r="AH443" s="66"/>
      <c r="AI443" s="66"/>
    </row>
    <row r="444" spans="1:35" ht="14.25" customHeight="1" x14ac:dyDescent="0.3">
      <c r="A444" s="61"/>
      <c r="B444" s="94"/>
      <c r="C444" s="92"/>
      <c r="D444" s="66"/>
      <c r="E444" s="93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  <c r="AA444" s="66"/>
      <c r="AB444" s="66"/>
      <c r="AC444" s="66"/>
      <c r="AD444" s="66"/>
      <c r="AE444" s="66"/>
      <c r="AF444" s="66"/>
      <c r="AG444" s="66"/>
      <c r="AH444" s="66"/>
      <c r="AI444" s="66"/>
    </row>
    <row r="445" spans="1:35" ht="14.25" customHeight="1" x14ac:dyDescent="0.3">
      <c r="A445" s="61"/>
      <c r="B445" s="94"/>
      <c r="C445" s="92"/>
      <c r="D445" s="66"/>
      <c r="E445" s="93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  <c r="AA445" s="66"/>
      <c r="AB445" s="66"/>
      <c r="AC445" s="66"/>
      <c r="AD445" s="66"/>
      <c r="AE445" s="66"/>
      <c r="AF445" s="66"/>
      <c r="AG445" s="66"/>
      <c r="AH445" s="66"/>
      <c r="AI445" s="66"/>
    </row>
    <row r="446" spans="1:35" ht="14.25" customHeight="1" x14ac:dyDescent="0.3">
      <c r="A446" s="61"/>
      <c r="B446" s="94"/>
      <c r="C446" s="92"/>
      <c r="D446" s="66"/>
      <c r="E446" s="93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  <c r="AA446" s="66"/>
      <c r="AB446" s="66"/>
      <c r="AC446" s="66"/>
      <c r="AD446" s="66"/>
      <c r="AE446" s="66"/>
      <c r="AF446" s="66"/>
      <c r="AG446" s="66"/>
      <c r="AH446" s="66"/>
      <c r="AI446" s="66"/>
    </row>
    <row r="447" spans="1:35" ht="14.25" customHeight="1" x14ac:dyDescent="0.3">
      <c r="A447" s="61"/>
      <c r="B447" s="94"/>
      <c r="C447" s="92"/>
      <c r="D447" s="66"/>
      <c r="E447" s="93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  <c r="AA447" s="66"/>
      <c r="AB447" s="66"/>
      <c r="AC447" s="66"/>
      <c r="AD447" s="66"/>
      <c r="AE447" s="66"/>
      <c r="AF447" s="66"/>
      <c r="AG447" s="66"/>
      <c r="AH447" s="66"/>
      <c r="AI447" s="66"/>
    </row>
    <row r="448" spans="1:35" ht="14.25" customHeight="1" x14ac:dyDescent="0.3">
      <c r="A448" s="61"/>
      <c r="B448" s="94"/>
      <c r="C448" s="92"/>
      <c r="D448" s="66"/>
      <c r="E448" s="93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  <c r="AA448" s="66"/>
      <c r="AB448" s="66"/>
      <c r="AC448" s="66"/>
      <c r="AD448" s="66"/>
      <c r="AE448" s="66"/>
      <c r="AF448" s="66"/>
      <c r="AG448" s="66"/>
      <c r="AH448" s="66"/>
      <c r="AI448" s="66"/>
    </row>
    <row r="449" spans="1:35" ht="14.25" customHeight="1" x14ac:dyDescent="0.3">
      <c r="A449" s="61"/>
      <c r="B449" s="94"/>
      <c r="C449" s="92"/>
      <c r="D449" s="66"/>
      <c r="E449" s="93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  <c r="AA449" s="66"/>
      <c r="AB449" s="66"/>
      <c r="AC449" s="66"/>
      <c r="AD449" s="66"/>
      <c r="AE449" s="66"/>
      <c r="AF449" s="66"/>
      <c r="AG449" s="66"/>
      <c r="AH449" s="66"/>
      <c r="AI449" s="66"/>
    </row>
    <row r="450" spans="1:35" ht="14.25" customHeight="1" x14ac:dyDescent="0.3">
      <c r="A450" s="61"/>
      <c r="B450" s="94"/>
      <c r="C450" s="92"/>
      <c r="D450" s="66"/>
      <c r="E450" s="93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  <c r="AA450" s="66"/>
      <c r="AB450" s="66"/>
      <c r="AC450" s="66"/>
      <c r="AD450" s="66"/>
      <c r="AE450" s="66"/>
      <c r="AF450" s="66"/>
      <c r="AG450" s="66"/>
      <c r="AH450" s="66"/>
      <c r="AI450" s="66"/>
    </row>
    <row r="451" spans="1:35" ht="14.25" customHeight="1" x14ac:dyDescent="0.3">
      <c r="A451" s="61"/>
      <c r="B451" s="94"/>
      <c r="C451" s="92"/>
      <c r="D451" s="66"/>
      <c r="E451" s="93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  <c r="AB451" s="66"/>
      <c r="AC451" s="66"/>
      <c r="AD451" s="66"/>
      <c r="AE451" s="66"/>
      <c r="AF451" s="66"/>
      <c r="AG451" s="66"/>
      <c r="AH451" s="66"/>
      <c r="AI451" s="66"/>
    </row>
    <row r="452" spans="1:35" ht="14.25" customHeight="1" x14ac:dyDescent="0.3">
      <c r="A452" s="61"/>
      <c r="B452" s="94"/>
      <c r="C452" s="92"/>
      <c r="D452" s="66"/>
      <c r="E452" s="93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66"/>
      <c r="AB452" s="66"/>
      <c r="AC452" s="66"/>
      <c r="AD452" s="66"/>
      <c r="AE452" s="66"/>
      <c r="AF452" s="66"/>
      <c r="AG452" s="66"/>
      <c r="AH452" s="66"/>
      <c r="AI452" s="66"/>
    </row>
    <row r="453" spans="1:35" ht="14.25" customHeight="1" x14ac:dyDescent="0.3">
      <c r="A453" s="61"/>
      <c r="B453" s="94"/>
      <c r="C453" s="92"/>
      <c r="D453" s="66"/>
      <c r="E453" s="93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66"/>
      <c r="AB453" s="66"/>
      <c r="AC453" s="66"/>
      <c r="AD453" s="66"/>
      <c r="AE453" s="66"/>
      <c r="AF453" s="66"/>
      <c r="AG453" s="66"/>
      <c r="AH453" s="66"/>
      <c r="AI453" s="66"/>
    </row>
    <row r="454" spans="1:35" ht="14.25" customHeight="1" x14ac:dyDescent="0.3">
      <c r="A454" s="61"/>
      <c r="B454" s="94"/>
      <c r="C454" s="92"/>
      <c r="D454" s="66"/>
      <c r="E454" s="93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  <c r="AA454" s="66"/>
      <c r="AB454" s="66"/>
      <c r="AC454" s="66"/>
      <c r="AD454" s="66"/>
      <c r="AE454" s="66"/>
      <c r="AF454" s="66"/>
      <c r="AG454" s="66"/>
      <c r="AH454" s="66"/>
      <c r="AI454" s="66"/>
    </row>
    <row r="455" spans="1:35" ht="14.25" customHeight="1" x14ac:dyDescent="0.3">
      <c r="A455" s="61"/>
      <c r="B455" s="94"/>
      <c r="C455" s="92"/>
      <c r="D455" s="66"/>
      <c r="E455" s="93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  <c r="AA455" s="66"/>
      <c r="AB455" s="66"/>
      <c r="AC455" s="66"/>
      <c r="AD455" s="66"/>
      <c r="AE455" s="66"/>
      <c r="AF455" s="66"/>
      <c r="AG455" s="66"/>
      <c r="AH455" s="66"/>
      <c r="AI455" s="66"/>
    </row>
    <row r="456" spans="1:35" ht="14.25" customHeight="1" x14ac:dyDescent="0.3">
      <c r="A456" s="61"/>
      <c r="B456" s="94"/>
      <c r="C456" s="92"/>
      <c r="D456" s="66"/>
      <c r="E456" s="93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  <c r="AA456" s="66"/>
      <c r="AB456" s="66"/>
      <c r="AC456" s="66"/>
      <c r="AD456" s="66"/>
      <c r="AE456" s="66"/>
      <c r="AF456" s="66"/>
      <c r="AG456" s="66"/>
      <c r="AH456" s="66"/>
      <c r="AI456" s="66"/>
    </row>
    <row r="457" spans="1:35" ht="14.25" customHeight="1" x14ac:dyDescent="0.3">
      <c r="A457" s="61"/>
      <c r="B457" s="94"/>
      <c r="C457" s="92"/>
      <c r="D457" s="66"/>
      <c r="E457" s="93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  <c r="AA457" s="66"/>
      <c r="AB457" s="66"/>
      <c r="AC457" s="66"/>
      <c r="AD457" s="66"/>
      <c r="AE457" s="66"/>
      <c r="AF457" s="66"/>
      <c r="AG457" s="66"/>
      <c r="AH457" s="66"/>
      <c r="AI457" s="66"/>
    </row>
    <row r="458" spans="1:35" ht="14.25" customHeight="1" x14ac:dyDescent="0.3">
      <c r="A458" s="61"/>
      <c r="B458" s="94"/>
      <c r="C458" s="92"/>
      <c r="D458" s="66"/>
      <c r="E458" s="93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  <c r="AA458" s="66"/>
      <c r="AB458" s="66"/>
      <c r="AC458" s="66"/>
      <c r="AD458" s="66"/>
      <c r="AE458" s="66"/>
      <c r="AF458" s="66"/>
      <c r="AG458" s="66"/>
      <c r="AH458" s="66"/>
      <c r="AI458" s="66"/>
    </row>
    <row r="459" spans="1:35" ht="14.25" customHeight="1" x14ac:dyDescent="0.3">
      <c r="A459" s="61"/>
      <c r="B459" s="94"/>
      <c r="C459" s="92"/>
      <c r="D459" s="66"/>
      <c r="E459" s="93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  <c r="AA459" s="66"/>
      <c r="AB459" s="66"/>
      <c r="AC459" s="66"/>
      <c r="AD459" s="66"/>
      <c r="AE459" s="66"/>
      <c r="AF459" s="66"/>
      <c r="AG459" s="66"/>
      <c r="AH459" s="66"/>
      <c r="AI459" s="66"/>
    </row>
    <row r="460" spans="1:35" ht="14.25" customHeight="1" x14ac:dyDescent="0.3">
      <c r="A460" s="61"/>
      <c r="B460" s="94"/>
      <c r="C460" s="92"/>
      <c r="D460" s="66"/>
      <c r="E460" s="93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  <c r="AA460" s="66"/>
      <c r="AB460" s="66"/>
      <c r="AC460" s="66"/>
      <c r="AD460" s="66"/>
      <c r="AE460" s="66"/>
      <c r="AF460" s="66"/>
      <c r="AG460" s="66"/>
      <c r="AH460" s="66"/>
      <c r="AI460" s="66"/>
    </row>
    <row r="461" spans="1:35" ht="14.25" customHeight="1" x14ac:dyDescent="0.3">
      <c r="A461" s="61"/>
      <c r="B461" s="94"/>
      <c r="C461" s="92"/>
      <c r="D461" s="66"/>
      <c r="E461" s="93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  <c r="AA461" s="66"/>
      <c r="AB461" s="66"/>
      <c r="AC461" s="66"/>
      <c r="AD461" s="66"/>
      <c r="AE461" s="66"/>
      <c r="AF461" s="66"/>
      <c r="AG461" s="66"/>
      <c r="AH461" s="66"/>
      <c r="AI461" s="66"/>
    </row>
    <row r="462" spans="1:35" ht="14.25" customHeight="1" x14ac:dyDescent="0.3">
      <c r="A462" s="61"/>
      <c r="B462" s="94"/>
      <c r="C462" s="92"/>
      <c r="D462" s="66"/>
      <c r="E462" s="93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  <c r="AA462" s="66"/>
      <c r="AB462" s="66"/>
      <c r="AC462" s="66"/>
      <c r="AD462" s="66"/>
      <c r="AE462" s="66"/>
      <c r="AF462" s="66"/>
      <c r="AG462" s="66"/>
      <c r="AH462" s="66"/>
      <c r="AI462" s="66"/>
    </row>
    <row r="463" spans="1:35" ht="14.25" customHeight="1" x14ac:dyDescent="0.3">
      <c r="A463" s="61"/>
      <c r="B463" s="94"/>
      <c r="C463" s="92"/>
      <c r="D463" s="66"/>
      <c r="E463" s="93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  <c r="AA463" s="66"/>
      <c r="AB463" s="66"/>
      <c r="AC463" s="66"/>
      <c r="AD463" s="66"/>
      <c r="AE463" s="66"/>
      <c r="AF463" s="66"/>
      <c r="AG463" s="66"/>
      <c r="AH463" s="66"/>
      <c r="AI463" s="66"/>
    </row>
    <row r="464" spans="1:35" ht="14.25" customHeight="1" x14ac:dyDescent="0.3">
      <c r="A464" s="61"/>
      <c r="B464" s="94"/>
      <c r="C464" s="92"/>
      <c r="D464" s="66"/>
      <c r="E464" s="93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  <c r="AA464" s="66"/>
      <c r="AB464" s="66"/>
      <c r="AC464" s="66"/>
      <c r="AD464" s="66"/>
      <c r="AE464" s="66"/>
      <c r="AF464" s="66"/>
      <c r="AG464" s="66"/>
      <c r="AH464" s="66"/>
      <c r="AI464" s="66"/>
    </row>
    <row r="465" spans="1:35" ht="14.25" customHeight="1" x14ac:dyDescent="0.3">
      <c r="A465" s="61"/>
      <c r="B465" s="94"/>
      <c r="C465" s="92"/>
      <c r="D465" s="66"/>
      <c r="E465" s="93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  <c r="AA465" s="66"/>
      <c r="AB465" s="66"/>
      <c r="AC465" s="66"/>
      <c r="AD465" s="66"/>
      <c r="AE465" s="66"/>
      <c r="AF465" s="66"/>
      <c r="AG465" s="66"/>
      <c r="AH465" s="66"/>
      <c r="AI465" s="66"/>
    </row>
    <row r="466" spans="1:35" ht="14.25" customHeight="1" x14ac:dyDescent="0.3">
      <c r="A466" s="61"/>
      <c r="B466" s="94"/>
      <c r="C466" s="92"/>
      <c r="D466" s="66"/>
      <c r="E466" s="93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  <c r="AB466" s="66"/>
      <c r="AC466" s="66"/>
      <c r="AD466" s="66"/>
      <c r="AE466" s="66"/>
      <c r="AF466" s="66"/>
      <c r="AG466" s="66"/>
      <c r="AH466" s="66"/>
      <c r="AI466" s="66"/>
    </row>
    <row r="467" spans="1:35" ht="14.25" customHeight="1" x14ac:dyDescent="0.3">
      <c r="A467" s="61"/>
      <c r="B467" s="94"/>
      <c r="C467" s="92"/>
      <c r="D467" s="66"/>
      <c r="E467" s="93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  <c r="AA467" s="66"/>
      <c r="AB467" s="66"/>
      <c r="AC467" s="66"/>
      <c r="AD467" s="66"/>
      <c r="AE467" s="66"/>
      <c r="AF467" s="66"/>
      <c r="AG467" s="66"/>
      <c r="AH467" s="66"/>
      <c r="AI467" s="66"/>
    </row>
    <row r="468" spans="1:35" ht="14.25" customHeight="1" x14ac:dyDescent="0.3">
      <c r="A468" s="61"/>
      <c r="B468" s="94"/>
      <c r="C468" s="92"/>
      <c r="D468" s="66"/>
      <c r="E468" s="93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  <c r="AA468" s="66"/>
      <c r="AB468" s="66"/>
      <c r="AC468" s="66"/>
      <c r="AD468" s="66"/>
      <c r="AE468" s="66"/>
      <c r="AF468" s="66"/>
      <c r="AG468" s="66"/>
      <c r="AH468" s="66"/>
      <c r="AI468" s="66"/>
    </row>
    <row r="469" spans="1:35" ht="14.25" customHeight="1" x14ac:dyDescent="0.3">
      <c r="A469" s="61"/>
      <c r="B469" s="94"/>
      <c r="C469" s="92"/>
      <c r="D469" s="66"/>
      <c r="E469" s="93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  <c r="AA469" s="66"/>
      <c r="AB469" s="66"/>
      <c r="AC469" s="66"/>
      <c r="AD469" s="66"/>
      <c r="AE469" s="66"/>
      <c r="AF469" s="66"/>
      <c r="AG469" s="66"/>
      <c r="AH469" s="66"/>
      <c r="AI469" s="66"/>
    </row>
    <row r="470" spans="1:35" ht="14.25" customHeight="1" x14ac:dyDescent="0.3">
      <c r="A470" s="61"/>
      <c r="B470" s="94"/>
      <c r="C470" s="92"/>
      <c r="D470" s="66"/>
      <c r="E470" s="93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  <c r="AA470" s="66"/>
      <c r="AB470" s="66"/>
      <c r="AC470" s="66"/>
      <c r="AD470" s="66"/>
      <c r="AE470" s="66"/>
      <c r="AF470" s="66"/>
      <c r="AG470" s="66"/>
      <c r="AH470" s="66"/>
      <c r="AI470" s="66"/>
    </row>
    <row r="471" spans="1:35" ht="14.25" customHeight="1" x14ac:dyDescent="0.3">
      <c r="A471" s="61"/>
      <c r="B471" s="94"/>
      <c r="C471" s="92"/>
      <c r="D471" s="66"/>
      <c r="E471" s="93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  <c r="AA471" s="66"/>
      <c r="AB471" s="66"/>
      <c r="AC471" s="66"/>
      <c r="AD471" s="66"/>
      <c r="AE471" s="66"/>
      <c r="AF471" s="66"/>
      <c r="AG471" s="66"/>
      <c r="AH471" s="66"/>
      <c r="AI471" s="66"/>
    </row>
    <row r="472" spans="1:35" ht="14.25" customHeight="1" x14ac:dyDescent="0.3">
      <c r="A472" s="61"/>
      <c r="B472" s="94"/>
      <c r="C472" s="92"/>
      <c r="D472" s="66"/>
      <c r="E472" s="93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  <c r="AA472" s="66"/>
      <c r="AB472" s="66"/>
      <c r="AC472" s="66"/>
      <c r="AD472" s="66"/>
      <c r="AE472" s="66"/>
      <c r="AF472" s="66"/>
      <c r="AG472" s="66"/>
      <c r="AH472" s="66"/>
      <c r="AI472" s="66"/>
    </row>
    <row r="473" spans="1:35" ht="14.25" customHeight="1" x14ac:dyDescent="0.3">
      <c r="A473" s="61"/>
      <c r="B473" s="94"/>
      <c r="C473" s="92"/>
      <c r="D473" s="66"/>
      <c r="E473" s="93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  <c r="AB473" s="66"/>
      <c r="AC473" s="66"/>
      <c r="AD473" s="66"/>
      <c r="AE473" s="66"/>
      <c r="AF473" s="66"/>
      <c r="AG473" s="66"/>
      <c r="AH473" s="66"/>
      <c r="AI473" s="66"/>
    </row>
    <row r="474" spans="1:35" ht="14.25" customHeight="1" x14ac:dyDescent="0.3">
      <c r="A474" s="61"/>
      <c r="B474" s="94"/>
      <c r="C474" s="92"/>
      <c r="D474" s="66"/>
      <c r="E474" s="93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  <c r="AA474" s="66"/>
      <c r="AB474" s="66"/>
      <c r="AC474" s="66"/>
      <c r="AD474" s="66"/>
      <c r="AE474" s="66"/>
      <c r="AF474" s="66"/>
      <c r="AG474" s="66"/>
      <c r="AH474" s="66"/>
      <c r="AI474" s="66"/>
    </row>
    <row r="475" spans="1:35" ht="14.25" customHeight="1" x14ac:dyDescent="0.3">
      <c r="A475" s="61"/>
      <c r="B475" s="94"/>
      <c r="C475" s="92"/>
      <c r="D475" s="66"/>
      <c r="E475" s="93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  <c r="AA475" s="66"/>
      <c r="AB475" s="66"/>
      <c r="AC475" s="66"/>
      <c r="AD475" s="66"/>
      <c r="AE475" s="66"/>
      <c r="AF475" s="66"/>
      <c r="AG475" s="66"/>
      <c r="AH475" s="66"/>
      <c r="AI475" s="66"/>
    </row>
    <row r="476" spans="1:35" ht="14.25" customHeight="1" x14ac:dyDescent="0.3">
      <c r="A476" s="61"/>
      <c r="B476" s="94"/>
      <c r="C476" s="92"/>
      <c r="D476" s="66"/>
      <c r="E476" s="93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  <c r="AA476" s="66"/>
      <c r="AB476" s="66"/>
      <c r="AC476" s="66"/>
      <c r="AD476" s="66"/>
      <c r="AE476" s="66"/>
      <c r="AF476" s="66"/>
      <c r="AG476" s="66"/>
      <c r="AH476" s="66"/>
      <c r="AI476" s="66"/>
    </row>
    <row r="477" spans="1:35" ht="14.25" customHeight="1" x14ac:dyDescent="0.3">
      <c r="A477" s="61"/>
      <c r="B477" s="94"/>
      <c r="C477" s="92"/>
      <c r="D477" s="66"/>
      <c r="E477" s="93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  <c r="AA477" s="66"/>
      <c r="AB477" s="66"/>
      <c r="AC477" s="66"/>
      <c r="AD477" s="66"/>
      <c r="AE477" s="66"/>
      <c r="AF477" s="66"/>
      <c r="AG477" s="66"/>
      <c r="AH477" s="66"/>
      <c r="AI477" s="66"/>
    </row>
    <row r="478" spans="1:35" ht="14.25" customHeight="1" x14ac:dyDescent="0.3">
      <c r="A478" s="61"/>
      <c r="B478" s="94"/>
      <c r="C478" s="92"/>
      <c r="D478" s="66"/>
      <c r="E478" s="93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  <c r="AB478" s="66"/>
      <c r="AC478" s="66"/>
      <c r="AD478" s="66"/>
      <c r="AE478" s="66"/>
      <c r="AF478" s="66"/>
      <c r="AG478" s="66"/>
      <c r="AH478" s="66"/>
      <c r="AI478" s="66"/>
    </row>
    <row r="479" spans="1:35" ht="14.25" customHeight="1" x14ac:dyDescent="0.3">
      <c r="A479" s="61"/>
      <c r="B479" s="94"/>
      <c r="C479" s="92"/>
      <c r="D479" s="66"/>
      <c r="E479" s="93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  <c r="AA479" s="66"/>
      <c r="AB479" s="66"/>
      <c r="AC479" s="66"/>
      <c r="AD479" s="66"/>
      <c r="AE479" s="66"/>
      <c r="AF479" s="66"/>
      <c r="AG479" s="66"/>
      <c r="AH479" s="66"/>
      <c r="AI479" s="66"/>
    </row>
    <row r="480" spans="1:35" ht="14.25" customHeight="1" x14ac:dyDescent="0.3">
      <c r="A480" s="61"/>
      <c r="B480" s="94"/>
      <c r="C480" s="92"/>
      <c r="D480" s="66"/>
      <c r="E480" s="93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  <c r="AA480" s="66"/>
      <c r="AB480" s="66"/>
      <c r="AC480" s="66"/>
      <c r="AD480" s="66"/>
      <c r="AE480" s="66"/>
      <c r="AF480" s="66"/>
      <c r="AG480" s="66"/>
      <c r="AH480" s="66"/>
      <c r="AI480" s="66"/>
    </row>
    <row r="481" spans="1:35" ht="14.25" customHeight="1" x14ac:dyDescent="0.3">
      <c r="A481" s="61"/>
      <c r="B481" s="94"/>
      <c r="C481" s="92"/>
      <c r="D481" s="66"/>
      <c r="E481" s="93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  <c r="AA481" s="66"/>
      <c r="AB481" s="66"/>
      <c r="AC481" s="66"/>
      <c r="AD481" s="66"/>
      <c r="AE481" s="66"/>
      <c r="AF481" s="66"/>
      <c r="AG481" s="66"/>
      <c r="AH481" s="66"/>
      <c r="AI481" s="66"/>
    </row>
    <row r="482" spans="1:35" ht="14.25" customHeight="1" x14ac:dyDescent="0.3">
      <c r="A482" s="61"/>
      <c r="B482" s="94"/>
      <c r="C482" s="92"/>
      <c r="D482" s="66"/>
      <c r="E482" s="93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  <c r="AA482" s="66"/>
      <c r="AB482" s="66"/>
      <c r="AC482" s="66"/>
      <c r="AD482" s="66"/>
      <c r="AE482" s="66"/>
      <c r="AF482" s="66"/>
      <c r="AG482" s="66"/>
      <c r="AH482" s="66"/>
      <c r="AI482" s="66"/>
    </row>
    <row r="483" spans="1:35" ht="14.25" customHeight="1" x14ac:dyDescent="0.3">
      <c r="A483" s="61"/>
      <c r="B483" s="94"/>
      <c r="C483" s="92"/>
      <c r="D483" s="66"/>
      <c r="E483" s="93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  <c r="AB483" s="66"/>
      <c r="AC483" s="66"/>
      <c r="AD483" s="66"/>
      <c r="AE483" s="66"/>
      <c r="AF483" s="66"/>
      <c r="AG483" s="66"/>
      <c r="AH483" s="66"/>
      <c r="AI483" s="66"/>
    </row>
    <row r="484" spans="1:35" ht="14.25" customHeight="1" x14ac:dyDescent="0.3">
      <c r="A484" s="61"/>
      <c r="B484" s="94"/>
      <c r="C484" s="92"/>
      <c r="D484" s="66"/>
      <c r="E484" s="93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  <c r="AA484" s="66"/>
      <c r="AB484" s="66"/>
      <c r="AC484" s="66"/>
      <c r="AD484" s="66"/>
      <c r="AE484" s="66"/>
      <c r="AF484" s="66"/>
      <c r="AG484" s="66"/>
      <c r="AH484" s="66"/>
      <c r="AI484" s="66"/>
    </row>
    <row r="485" spans="1:35" ht="14.25" customHeight="1" x14ac:dyDescent="0.3">
      <c r="A485" s="61"/>
      <c r="B485" s="94"/>
      <c r="C485" s="92"/>
      <c r="D485" s="66"/>
      <c r="E485" s="93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  <c r="AA485" s="66"/>
      <c r="AB485" s="66"/>
      <c r="AC485" s="66"/>
      <c r="AD485" s="66"/>
      <c r="AE485" s="66"/>
      <c r="AF485" s="66"/>
      <c r="AG485" s="66"/>
      <c r="AH485" s="66"/>
      <c r="AI485" s="66"/>
    </row>
    <row r="486" spans="1:35" ht="14.25" customHeight="1" x14ac:dyDescent="0.3">
      <c r="A486" s="61"/>
      <c r="B486" s="94"/>
      <c r="C486" s="92"/>
      <c r="D486" s="66"/>
      <c r="E486" s="93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  <c r="AA486" s="66"/>
      <c r="AB486" s="66"/>
      <c r="AC486" s="66"/>
      <c r="AD486" s="66"/>
      <c r="AE486" s="66"/>
      <c r="AF486" s="66"/>
      <c r="AG486" s="66"/>
      <c r="AH486" s="66"/>
      <c r="AI486" s="66"/>
    </row>
    <row r="487" spans="1:35" ht="14.25" customHeight="1" x14ac:dyDescent="0.3">
      <c r="A487" s="61"/>
      <c r="B487" s="94"/>
      <c r="C487" s="92"/>
      <c r="D487" s="66"/>
      <c r="E487" s="93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  <c r="AA487" s="66"/>
      <c r="AB487" s="66"/>
      <c r="AC487" s="66"/>
      <c r="AD487" s="66"/>
      <c r="AE487" s="66"/>
      <c r="AF487" s="66"/>
      <c r="AG487" s="66"/>
      <c r="AH487" s="66"/>
      <c r="AI487" s="66"/>
    </row>
    <row r="488" spans="1:35" ht="14.25" customHeight="1" x14ac:dyDescent="0.3">
      <c r="A488" s="61"/>
      <c r="B488" s="94"/>
      <c r="C488" s="92"/>
      <c r="D488" s="66"/>
      <c r="E488" s="93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  <c r="AB488" s="66"/>
      <c r="AC488" s="66"/>
      <c r="AD488" s="66"/>
      <c r="AE488" s="66"/>
      <c r="AF488" s="66"/>
      <c r="AG488" s="66"/>
      <c r="AH488" s="66"/>
      <c r="AI488" s="66"/>
    </row>
    <row r="489" spans="1:35" ht="14.25" customHeight="1" x14ac:dyDescent="0.3">
      <c r="A489" s="61"/>
      <c r="B489" s="94"/>
      <c r="C489" s="92"/>
      <c r="D489" s="66"/>
      <c r="E489" s="93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  <c r="AA489" s="66"/>
      <c r="AB489" s="66"/>
      <c r="AC489" s="66"/>
      <c r="AD489" s="66"/>
      <c r="AE489" s="66"/>
      <c r="AF489" s="66"/>
      <c r="AG489" s="66"/>
      <c r="AH489" s="66"/>
      <c r="AI489" s="66"/>
    </row>
    <row r="490" spans="1:35" ht="14.25" customHeight="1" x14ac:dyDescent="0.3">
      <c r="A490" s="61"/>
      <c r="B490" s="94"/>
      <c r="C490" s="92"/>
      <c r="D490" s="66"/>
      <c r="E490" s="93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  <c r="AA490" s="66"/>
      <c r="AB490" s="66"/>
      <c r="AC490" s="66"/>
      <c r="AD490" s="66"/>
      <c r="AE490" s="66"/>
      <c r="AF490" s="66"/>
      <c r="AG490" s="66"/>
      <c r="AH490" s="66"/>
      <c r="AI490" s="66"/>
    </row>
    <row r="491" spans="1:35" ht="14.25" customHeight="1" x14ac:dyDescent="0.3">
      <c r="A491" s="61"/>
      <c r="B491" s="94"/>
      <c r="C491" s="92"/>
      <c r="D491" s="66"/>
      <c r="E491" s="93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  <c r="AA491" s="66"/>
      <c r="AB491" s="66"/>
      <c r="AC491" s="66"/>
      <c r="AD491" s="66"/>
      <c r="AE491" s="66"/>
      <c r="AF491" s="66"/>
      <c r="AG491" s="66"/>
      <c r="AH491" s="66"/>
      <c r="AI491" s="66"/>
    </row>
    <row r="492" spans="1:35" ht="14.25" customHeight="1" x14ac:dyDescent="0.3">
      <c r="A492" s="61"/>
      <c r="B492" s="94"/>
      <c r="C492" s="92"/>
      <c r="D492" s="66"/>
      <c r="E492" s="93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  <c r="AA492" s="66"/>
      <c r="AB492" s="66"/>
      <c r="AC492" s="66"/>
      <c r="AD492" s="66"/>
      <c r="AE492" s="66"/>
      <c r="AF492" s="66"/>
      <c r="AG492" s="66"/>
      <c r="AH492" s="66"/>
      <c r="AI492" s="66"/>
    </row>
    <row r="493" spans="1:35" ht="14.25" customHeight="1" x14ac:dyDescent="0.3">
      <c r="A493" s="61"/>
      <c r="B493" s="94"/>
      <c r="C493" s="92"/>
      <c r="D493" s="66"/>
      <c r="E493" s="93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  <c r="AA493" s="66"/>
      <c r="AB493" s="66"/>
      <c r="AC493" s="66"/>
      <c r="AD493" s="66"/>
      <c r="AE493" s="66"/>
      <c r="AF493" s="66"/>
      <c r="AG493" s="66"/>
      <c r="AH493" s="66"/>
      <c r="AI493" s="66"/>
    </row>
    <row r="494" spans="1:35" ht="14.25" customHeight="1" x14ac:dyDescent="0.3">
      <c r="A494" s="61"/>
      <c r="B494" s="94"/>
      <c r="C494" s="92"/>
      <c r="D494" s="66"/>
      <c r="E494" s="93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  <c r="AA494" s="66"/>
      <c r="AB494" s="66"/>
      <c r="AC494" s="66"/>
      <c r="AD494" s="66"/>
      <c r="AE494" s="66"/>
      <c r="AF494" s="66"/>
      <c r="AG494" s="66"/>
      <c r="AH494" s="66"/>
      <c r="AI494" s="66"/>
    </row>
    <row r="495" spans="1:35" ht="14.25" customHeight="1" x14ac:dyDescent="0.3">
      <c r="A495" s="61"/>
      <c r="B495" s="94"/>
      <c r="C495" s="92"/>
      <c r="D495" s="66"/>
      <c r="E495" s="93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  <c r="AA495" s="66"/>
      <c r="AB495" s="66"/>
      <c r="AC495" s="66"/>
      <c r="AD495" s="66"/>
      <c r="AE495" s="66"/>
      <c r="AF495" s="66"/>
      <c r="AG495" s="66"/>
      <c r="AH495" s="66"/>
      <c r="AI495" s="66"/>
    </row>
    <row r="496" spans="1:35" ht="14.25" customHeight="1" x14ac:dyDescent="0.3">
      <c r="A496" s="61"/>
      <c r="B496" s="94"/>
      <c r="C496" s="92"/>
      <c r="D496" s="66"/>
      <c r="E496" s="93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  <c r="AA496" s="66"/>
      <c r="AB496" s="66"/>
      <c r="AC496" s="66"/>
      <c r="AD496" s="66"/>
      <c r="AE496" s="66"/>
      <c r="AF496" s="66"/>
      <c r="AG496" s="66"/>
      <c r="AH496" s="66"/>
      <c r="AI496" s="66"/>
    </row>
    <row r="497" spans="1:35" ht="14.25" customHeight="1" x14ac:dyDescent="0.3">
      <c r="A497" s="61"/>
      <c r="B497" s="94"/>
      <c r="C497" s="92"/>
      <c r="D497" s="66"/>
      <c r="E497" s="93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  <c r="AA497" s="66"/>
      <c r="AB497" s="66"/>
      <c r="AC497" s="66"/>
      <c r="AD497" s="66"/>
      <c r="AE497" s="66"/>
      <c r="AF497" s="66"/>
      <c r="AG497" s="66"/>
      <c r="AH497" s="66"/>
      <c r="AI497" s="66"/>
    </row>
    <row r="498" spans="1:35" ht="14.25" customHeight="1" x14ac:dyDescent="0.3">
      <c r="A498" s="61"/>
      <c r="B498" s="94"/>
      <c r="C498" s="92"/>
      <c r="D498" s="66"/>
      <c r="E498" s="93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  <c r="AA498" s="66"/>
      <c r="AB498" s="66"/>
      <c r="AC498" s="66"/>
      <c r="AD498" s="66"/>
      <c r="AE498" s="66"/>
      <c r="AF498" s="66"/>
      <c r="AG498" s="66"/>
      <c r="AH498" s="66"/>
      <c r="AI498" s="66"/>
    </row>
    <row r="499" spans="1:35" ht="14.25" customHeight="1" x14ac:dyDescent="0.3">
      <c r="A499" s="61"/>
      <c r="B499" s="94"/>
      <c r="C499" s="92"/>
      <c r="D499" s="66"/>
      <c r="E499" s="93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  <c r="AA499" s="66"/>
      <c r="AB499" s="66"/>
      <c r="AC499" s="66"/>
      <c r="AD499" s="66"/>
      <c r="AE499" s="66"/>
      <c r="AF499" s="66"/>
      <c r="AG499" s="66"/>
      <c r="AH499" s="66"/>
      <c r="AI499" s="66"/>
    </row>
    <row r="500" spans="1:35" ht="14.25" customHeight="1" x14ac:dyDescent="0.3">
      <c r="A500" s="61"/>
      <c r="B500" s="94"/>
      <c r="C500" s="92"/>
      <c r="D500" s="66"/>
      <c r="E500" s="93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  <c r="AA500" s="66"/>
      <c r="AB500" s="66"/>
      <c r="AC500" s="66"/>
      <c r="AD500" s="66"/>
      <c r="AE500" s="66"/>
      <c r="AF500" s="66"/>
      <c r="AG500" s="66"/>
      <c r="AH500" s="66"/>
      <c r="AI500" s="66"/>
    </row>
    <row r="501" spans="1:35" ht="14.25" customHeight="1" x14ac:dyDescent="0.3">
      <c r="A501" s="61"/>
      <c r="B501" s="94"/>
      <c r="C501" s="92"/>
      <c r="D501" s="66"/>
      <c r="E501" s="93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  <c r="AA501" s="66"/>
      <c r="AB501" s="66"/>
      <c r="AC501" s="66"/>
      <c r="AD501" s="66"/>
      <c r="AE501" s="66"/>
      <c r="AF501" s="66"/>
      <c r="AG501" s="66"/>
      <c r="AH501" s="66"/>
      <c r="AI501" s="66"/>
    </row>
    <row r="502" spans="1:35" ht="14.25" customHeight="1" x14ac:dyDescent="0.3">
      <c r="A502" s="61"/>
      <c r="B502" s="94"/>
      <c r="C502" s="92"/>
      <c r="D502" s="66"/>
      <c r="E502" s="93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  <c r="AA502" s="66"/>
      <c r="AB502" s="66"/>
      <c r="AC502" s="66"/>
      <c r="AD502" s="66"/>
      <c r="AE502" s="66"/>
      <c r="AF502" s="66"/>
      <c r="AG502" s="66"/>
      <c r="AH502" s="66"/>
      <c r="AI502" s="66"/>
    </row>
    <row r="503" spans="1:35" ht="14.25" customHeight="1" x14ac:dyDescent="0.3">
      <c r="A503" s="61"/>
      <c r="B503" s="94"/>
      <c r="C503" s="92"/>
      <c r="D503" s="66"/>
      <c r="E503" s="93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  <c r="AA503" s="66"/>
      <c r="AB503" s="66"/>
      <c r="AC503" s="66"/>
      <c r="AD503" s="66"/>
      <c r="AE503" s="66"/>
      <c r="AF503" s="66"/>
      <c r="AG503" s="66"/>
      <c r="AH503" s="66"/>
      <c r="AI503" s="66"/>
    </row>
    <row r="504" spans="1:35" ht="14.25" customHeight="1" x14ac:dyDescent="0.3">
      <c r="A504" s="61"/>
      <c r="B504" s="94"/>
      <c r="C504" s="92"/>
      <c r="D504" s="66"/>
      <c r="E504" s="93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  <c r="AA504" s="66"/>
      <c r="AB504" s="66"/>
      <c r="AC504" s="66"/>
      <c r="AD504" s="66"/>
      <c r="AE504" s="66"/>
      <c r="AF504" s="66"/>
      <c r="AG504" s="66"/>
      <c r="AH504" s="66"/>
      <c r="AI504" s="66"/>
    </row>
    <row r="505" spans="1:35" ht="14.25" customHeight="1" x14ac:dyDescent="0.3">
      <c r="A505" s="61"/>
      <c r="B505" s="94"/>
      <c r="C505" s="92"/>
      <c r="D505" s="66"/>
      <c r="E505" s="93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6"/>
      <c r="AB505" s="66"/>
      <c r="AC505" s="66"/>
      <c r="AD505" s="66"/>
      <c r="AE505" s="66"/>
      <c r="AF505" s="66"/>
      <c r="AG505" s="66"/>
      <c r="AH505" s="66"/>
      <c r="AI505" s="66"/>
    </row>
    <row r="506" spans="1:35" ht="14.25" customHeight="1" x14ac:dyDescent="0.3">
      <c r="A506" s="61"/>
      <c r="B506" s="94"/>
      <c r="C506" s="92"/>
      <c r="D506" s="66"/>
      <c r="E506" s="93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  <c r="AA506" s="66"/>
      <c r="AB506" s="66"/>
      <c r="AC506" s="66"/>
      <c r="AD506" s="66"/>
      <c r="AE506" s="66"/>
      <c r="AF506" s="66"/>
      <c r="AG506" s="66"/>
      <c r="AH506" s="66"/>
      <c r="AI506" s="66"/>
    </row>
    <row r="507" spans="1:35" ht="14.25" customHeight="1" x14ac:dyDescent="0.3">
      <c r="A507" s="61"/>
      <c r="B507" s="94"/>
      <c r="C507" s="92"/>
      <c r="D507" s="66"/>
      <c r="E507" s="93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  <c r="AA507" s="66"/>
      <c r="AB507" s="66"/>
      <c r="AC507" s="66"/>
      <c r="AD507" s="66"/>
      <c r="AE507" s="66"/>
      <c r="AF507" s="66"/>
      <c r="AG507" s="66"/>
      <c r="AH507" s="66"/>
      <c r="AI507" s="66"/>
    </row>
    <row r="508" spans="1:35" ht="14.25" customHeight="1" x14ac:dyDescent="0.3">
      <c r="A508" s="61"/>
      <c r="B508" s="94"/>
      <c r="C508" s="92"/>
      <c r="D508" s="66"/>
      <c r="E508" s="93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  <c r="AA508" s="66"/>
      <c r="AB508" s="66"/>
      <c r="AC508" s="66"/>
      <c r="AD508" s="66"/>
      <c r="AE508" s="66"/>
      <c r="AF508" s="66"/>
      <c r="AG508" s="66"/>
      <c r="AH508" s="66"/>
      <c r="AI508" s="66"/>
    </row>
    <row r="509" spans="1:35" ht="14.25" customHeight="1" x14ac:dyDescent="0.3">
      <c r="A509" s="61"/>
      <c r="B509" s="94"/>
      <c r="C509" s="92"/>
      <c r="D509" s="66"/>
      <c r="E509" s="93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  <c r="AA509" s="66"/>
      <c r="AB509" s="66"/>
      <c r="AC509" s="66"/>
      <c r="AD509" s="66"/>
      <c r="AE509" s="66"/>
      <c r="AF509" s="66"/>
      <c r="AG509" s="66"/>
      <c r="AH509" s="66"/>
      <c r="AI509" s="66"/>
    </row>
    <row r="510" spans="1:35" ht="14.25" customHeight="1" x14ac:dyDescent="0.3">
      <c r="A510" s="61"/>
      <c r="B510" s="94"/>
      <c r="C510" s="92"/>
      <c r="D510" s="66"/>
      <c r="E510" s="93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  <c r="AA510" s="66"/>
      <c r="AB510" s="66"/>
      <c r="AC510" s="66"/>
      <c r="AD510" s="66"/>
      <c r="AE510" s="66"/>
      <c r="AF510" s="66"/>
      <c r="AG510" s="66"/>
      <c r="AH510" s="66"/>
      <c r="AI510" s="66"/>
    </row>
    <row r="511" spans="1:35" ht="14.25" customHeight="1" x14ac:dyDescent="0.3">
      <c r="A511" s="61"/>
      <c r="B511" s="94"/>
      <c r="C511" s="92"/>
      <c r="D511" s="66"/>
      <c r="E511" s="93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  <c r="AA511" s="66"/>
      <c r="AB511" s="66"/>
      <c r="AC511" s="66"/>
      <c r="AD511" s="66"/>
      <c r="AE511" s="66"/>
      <c r="AF511" s="66"/>
      <c r="AG511" s="66"/>
      <c r="AH511" s="66"/>
      <c r="AI511" s="66"/>
    </row>
    <row r="512" spans="1:35" ht="14.25" customHeight="1" x14ac:dyDescent="0.3">
      <c r="A512" s="61"/>
      <c r="B512" s="94"/>
      <c r="C512" s="92"/>
      <c r="D512" s="66"/>
      <c r="E512" s="93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  <c r="AA512" s="66"/>
      <c r="AB512" s="66"/>
      <c r="AC512" s="66"/>
      <c r="AD512" s="66"/>
      <c r="AE512" s="66"/>
      <c r="AF512" s="66"/>
      <c r="AG512" s="66"/>
      <c r="AH512" s="66"/>
      <c r="AI512" s="66"/>
    </row>
    <row r="513" spans="1:35" ht="14.25" customHeight="1" x14ac:dyDescent="0.3">
      <c r="A513" s="61"/>
      <c r="B513" s="94"/>
      <c r="C513" s="92"/>
      <c r="D513" s="66"/>
      <c r="E513" s="93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  <c r="AA513" s="66"/>
      <c r="AB513" s="66"/>
      <c r="AC513" s="66"/>
      <c r="AD513" s="66"/>
      <c r="AE513" s="66"/>
      <c r="AF513" s="66"/>
      <c r="AG513" s="66"/>
      <c r="AH513" s="66"/>
      <c r="AI513" s="66"/>
    </row>
    <row r="514" spans="1:35" ht="14.25" customHeight="1" x14ac:dyDescent="0.3">
      <c r="A514" s="61"/>
      <c r="B514" s="94"/>
      <c r="C514" s="92"/>
      <c r="D514" s="66"/>
      <c r="E514" s="93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  <c r="AA514" s="66"/>
      <c r="AB514" s="66"/>
      <c r="AC514" s="66"/>
      <c r="AD514" s="66"/>
      <c r="AE514" s="66"/>
      <c r="AF514" s="66"/>
      <c r="AG514" s="66"/>
      <c r="AH514" s="66"/>
      <c r="AI514" s="66"/>
    </row>
    <row r="515" spans="1:35" ht="14.25" customHeight="1" x14ac:dyDescent="0.3">
      <c r="A515" s="61"/>
      <c r="B515" s="94"/>
      <c r="C515" s="92"/>
      <c r="D515" s="66"/>
      <c r="E515" s="93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  <c r="AA515" s="66"/>
      <c r="AB515" s="66"/>
      <c r="AC515" s="66"/>
      <c r="AD515" s="66"/>
      <c r="AE515" s="66"/>
      <c r="AF515" s="66"/>
      <c r="AG515" s="66"/>
      <c r="AH515" s="66"/>
      <c r="AI515" s="66"/>
    </row>
    <row r="516" spans="1:35" ht="14.25" customHeight="1" x14ac:dyDescent="0.3">
      <c r="A516" s="61"/>
      <c r="B516" s="94"/>
      <c r="C516" s="92"/>
      <c r="D516" s="66"/>
      <c r="E516" s="93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  <c r="AA516" s="66"/>
      <c r="AB516" s="66"/>
      <c r="AC516" s="66"/>
      <c r="AD516" s="66"/>
      <c r="AE516" s="66"/>
      <c r="AF516" s="66"/>
      <c r="AG516" s="66"/>
      <c r="AH516" s="66"/>
      <c r="AI516" s="66"/>
    </row>
    <row r="517" spans="1:35" ht="14.25" customHeight="1" x14ac:dyDescent="0.3">
      <c r="A517" s="61"/>
      <c r="B517" s="94"/>
      <c r="C517" s="92"/>
      <c r="D517" s="66"/>
      <c r="E517" s="93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  <c r="AA517" s="66"/>
      <c r="AB517" s="66"/>
      <c r="AC517" s="66"/>
      <c r="AD517" s="66"/>
      <c r="AE517" s="66"/>
      <c r="AF517" s="66"/>
      <c r="AG517" s="66"/>
      <c r="AH517" s="66"/>
      <c r="AI517" s="66"/>
    </row>
    <row r="518" spans="1:35" ht="14.25" customHeight="1" x14ac:dyDescent="0.3">
      <c r="A518" s="61"/>
      <c r="B518" s="94"/>
      <c r="C518" s="92"/>
      <c r="D518" s="66"/>
      <c r="E518" s="93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  <c r="AA518" s="66"/>
      <c r="AB518" s="66"/>
      <c r="AC518" s="66"/>
      <c r="AD518" s="66"/>
      <c r="AE518" s="66"/>
      <c r="AF518" s="66"/>
      <c r="AG518" s="66"/>
      <c r="AH518" s="66"/>
      <c r="AI518" s="66"/>
    </row>
    <row r="519" spans="1:35" ht="14.25" customHeight="1" x14ac:dyDescent="0.3">
      <c r="A519" s="61"/>
      <c r="B519" s="94"/>
      <c r="C519" s="92"/>
      <c r="D519" s="66"/>
      <c r="E519" s="93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  <c r="AA519" s="66"/>
      <c r="AB519" s="66"/>
      <c r="AC519" s="66"/>
      <c r="AD519" s="66"/>
      <c r="AE519" s="66"/>
      <c r="AF519" s="66"/>
      <c r="AG519" s="66"/>
      <c r="AH519" s="66"/>
      <c r="AI519" s="66"/>
    </row>
    <row r="520" spans="1:35" ht="14.25" customHeight="1" x14ac:dyDescent="0.3">
      <c r="A520" s="61"/>
      <c r="B520" s="94"/>
      <c r="C520" s="92"/>
      <c r="D520" s="66"/>
      <c r="E520" s="93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  <c r="AA520" s="66"/>
      <c r="AB520" s="66"/>
      <c r="AC520" s="66"/>
      <c r="AD520" s="66"/>
      <c r="AE520" s="66"/>
      <c r="AF520" s="66"/>
      <c r="AG520" s="66"/>
      <c r="AH520" s="66"/>
      <c r="AI520" s="66"/>
    </row>
    <row r="521" spans="1:35" ht="14.25" customHeight="1" x14ac:dyDescent="0.3">
      <c r="A521" s="61"/>
      <c r="B521" s="94"/>
      <c r="C521" s="92"/>
      <c r="D521" s="66"/>
      <c r="E521" s="93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  <c r="AA521" s="66"/>
      <c r="AB521" s="66"/>
      <c r="AC521" s="66"/>
      <c r="AD521" s="66"/>
      <c r="AE521" s="66"/>
      <c r="AF521" s="66"/>
      <c r="AG521" s="66"/>
      <c r="AH521" s="66"/>
      <c r="AI521" s="66"/>
    </row>
    <row r="522" spans="1:35" ht="14.25" customHeight="1" x14ac:dyDescent="0.3">
      <c r="A522" s="61"/>
      <c r="B522" s="94"/>
      <c r="C522" s="92"/>
      <c r="D522" s="66"/>
      <c r="E522" s="93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  <c r="AA522" s="66"/>
      <c r="AB522" s="66"/>
      <c r="AC522" s="66"/>
      <c r="AD522" s="66"/>
      <c r="AE522" s="66"/>
      <c r="AF522" s="66"/>
      <c r="AG522" s="66"/>
      <c r="AH522" s="66"/>
      <c r="AI522" s="66"/>
    </row>
    <row r="523" spans="1:35" ht="14.25" customHeight="1" x14ac:dyDescent="0.3">
      <c r="A523" s="61"/>
      <c r="B523" s="94"/>
      <c r="C523" s="92"/>
      <c r="D523" s="66"/>
      <c r="E523" s="93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  <c r="AA523" s="66"/>
      <c r="AB523" s="66"/>
      <c r="AC523" s="66"/>
      <c r="AD523" s="66"/>
      <c r="AE523" s="66"/>
      <c r="AF523" s="66"/>
      <c r="AG523" s="66"/>
      <c r="AH523" s="66"/>
      <c r="AI523" s="66"/>
    </row>
    <row r="524" spans="1:35" ht="14.25" customHeight="1" x14ac:dyDescent="0.3">
      <c r="A524" s="61"/>
      <c r="B524" s="94"/>
      <c r="C524" s="92"/>
      <c r="D524" s="66"/>
      <c r="E524" s="93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  <c r="AA524" s="66"/>
      <c r="AB524" s="66"/>
      <c r="AC524" s="66"/>
      <c r="AD524" s="66"/>
      <c r="AE524" s="66"/>
      <c r="AF524" s="66"/>
      <c r="AG524" s="66"/>
      <c r="AH524" s="66"/>
      <c r="AI524" s="66"/>
    </row>
    <row r="525" spans="1:35" ht="14.25" customHeight="1" x14ac:dyDescent="0.3">
      <c r="A525" s="61"/>
      <c r="B525" s="94"/>
      <c r="C525" s="92"/>
      <c r="D525" s="66"/>
      <c r="E525" s="93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  <c r="AA525" s="66"/>
      <c r="AB525" s="66"/>
      <c r="AC525" s="66"/>
      <c r="AD525" s="66"/>
      <c r="AE525" s="66"/>
      <c r="AF525" s="66"/>
      <c r="AG525" s="66"/>
      <c r="AH525" s="66"/>
      <c r="AI525" s="66"/>
    </row>
    <row r="526" spans="1:35" ht="14.25" customHeight="1" x14ac:dyDescent="0.3">
      <c r="A526" s="61"/>
      <c r="B526" s="94"/>
      <c r="C526" s="92"/>
      <c r="D526" s="66"/>
      <c r="E526" s="93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  <c r="AA526" s="66"/>
      <c r="AB526" s="66"/>
      <c r="AC526" s="66"/>
      <c r="AD526" s="66"/>
      <c r="AE526" s="66"/>
      <c r="AF526" s="66"/>
      <c r="AG526" s="66"/>
      <c r="AH526" s="66"/>
      <c r="AI526" s="66"/>
    </row>
    <row r="527" spans="1:35" ht="14.25" customHeight="1" x14ac:dyDescent="0.3">
      <c r="A527" s="61"/>
      <c r="B527" s="94"/>
      <c r="C527" s="92"/>
      <c r="D527" s="66"/>
      <c r="E527" s="93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  <c r="AA527" s="66"/>
      <c r="AB527" s="66"/>
      <c r="AC527" s="66"/>
      <c r="AD527" s="66"/>
      <c r="AE527" s="66"/>
      <c r="AF527" s="66"/>
      <c r="AG527" s="66"/>
      <c r="AH527" s="66"/>
      <c r="AI527" s="66"/>
    </row>
    <row r="528" spans="1:35" ht="14.25" customHeight="1" x14ac:dyDescent="0.3">
      <c r="A528" s="61"/>
      <c r="B528" s="94"/>
      <c r="C528" s="92"/>
      <c r="D528" s="66"/>
      <c r="E528" s="93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  <c r="AA528" s="66"/>
      <c r="AB528" s="66"/>
      <c r="AC528" s="66"/>
      <c r="AD528" s="66"/>
      <c r="AE528" s="66"/>
      <c r="AF528" s="66"/>
      <c r="AG528" s="66"/>
      <c r="AH528" s="66"/>
      <c r="AI528" s="66"/>
    </row>
    <row r="529" spans="1:35" ht="14.25" customHeight="1" x14ac:dyDescent="0.3">
      <c r="A529" s="61"/>
      <c r="B529" s="94"/>
      <c r="C529" s="92"/>
      <c r="D529" s="66"/>
      <c r="E529" s="93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  <c r="AA529" s="66"/>
      <c r="AB529" s="66"/>
      <c r="AC529" s="66"/>
      <c r="AD529" s="66"/>
      <c r="AE529" s="66"/>
      <c r="AF529" s="66"/>
      <c r="AG529" s="66"/>
      <c r="AH529" s="66"/>
      <c r="AI529" s="66"/>
    </row>
    <row r="530" spans="1:35" ht="14.25" customHeight="1" x14ac:dyDescent="0.3">
      <c r="A530" s="61"/>
      <c r="B530" s="94"/>
      <c r="C530" s="92"/>
      <c r="D530" s="66"/>
      <c r="E530" s="93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  <c r="AA530" s="66"/>
      <c r="AB530" s="66"/>
      <c r="AC530" s="66"/>
      <c r="AD530" s="66"/>
      <c r="AE530" s="66"/>
      <c r="AF530" s="66"/>
      <c r="AG530" s="66"/>
      <c r="AH530" s="66"/>
      <c r="AI530" s="66"/>
    </row>
    <row r="531" spans="1:35" ht="14.25" customHeight="1" x14ac:dyDescent="0.3">
      <c r="A531" s="61"/>
      <c r="B531" s="94"/>
      <c r="C531" s="92"/>
      <c r="D531" s="66"/>
      <c r="E531" s="93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  <c r="AA531" s="66"/>
      <c r="AB531" s="66"/>
      <c r="AC531" s="66"/>
      <c r="AD531" s="66"/>
      <c r="AE531" s="66"/>
      <c r="AF531" s="66"/>
      <c r="AG531" s="66"/>
      <c r="AH531" s="66"/>
      <c r="AI531" s="66"/>
    </row>
    <row r="532" spans="1:35" ht="14.25" customHeight="1" x14ac:dyDescent="0.3">
      <c r="A532" s="61"/>
      <c r="B532" s="94"/>
      <c r="C532" s="92"/>
      <c r="D532" s="66"/>
      <c r="E532" s="93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  <c r="AA532" s="66"/>
      <c r="AB532" s="66"/>
      <c r="AC532" s="66"/>
      <c r="AD532" s="66"/>
      <c r="AE532" s="66"/>
      <c r="AF532" s="66"/>
      <c r="AG532" s="66"/>
      <c r="AH532" s="66"/>
      <c r="AI532" s="66"/>
    </row>
    <row r="533" spans="1:35" ht="14.25" customHeight="1" x14ac:dyDescent="0.3">
      <c r="A533" s="61"/>
      <c r="B533" s="94"/>
      <c r="C533" s="92"/>
      <c r="D533" s="66"/>
      <c r="E533" s="93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  <c r="AA533" s="66"/>
      <c r="AB533" s="66"/>
      <c r="AC533" s="66"/>
      <c r="AD533" s="66"/>
      <c r="AE533" s="66"/>
      <c r="AF533" s="66"/>
      <c r="AG533" s="66"/>
      <c r="AH533" s="66"/>
      <c r="AI533" s="66"/>
    </row>
    <row r="534" spans="1:35" ht="14.25" customHeight="1" x14ac:dyDescent="0.3">
      <c r="A534" s="61"/>
      <c r="B534" s="94"/>
      <c r="C534" s="92"/>
      <c r="D534" s="66"/>
      <c r="E534" s="93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  <c r="AA534" s="66"/>
      <c r="AB534" s="66"/>
      <c r="AC534" s="66"/>
      <c r="AD534" s="66"/>
      <c r="AE534" s="66"/>
      <c r="AF534" s="66"/>
      <c r="AG534" s="66"/>
      <c r="AH534" s="66"/>
      <c r="AI534" s="66"/>
    </row>
    <row r="535" spans="1:35" ht="14.25" customHeight="1" x14ac:dyDescent="0.3">
      <c r="A535" s="61"/>
      <c r="B535" s="94"/>
      <c r="C535" s="92"/>
      <c r="D535" s="66"/>
      <c r="E535" s="93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  <c r="AA535" s="66"/>
      <c r="AB535" s="66"/>
      <c r="AC535" s="66"/>
      <c r="AD535" s="66"/>
      <c r="AE535" s="66"/>
      <c r="AF535" s="66"/>
      <c r="AG535" s="66"/>
      <c r="AH535" s="66"/>
      <c r="AI535" s="66"/>
    </row>
    <row r="536" spans="1:35" ht="14.25" customHeight="1" x14ac:dyDescent="0.3">
      <c r="A536" s="61"/>
      <c r="B536" s="94"/>
      <c r="C536" s="92"/>
      <c r="D536" s="66"/>
      <c r="E536" s="93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  <c r="AA536" s="66"/>
      <c r="AB536" s="66"/>
      <c r="AC536" s="66"/>
      <c r="AD536" s="66"/>
      <c r="AE536" s="66"/>
      <c r="AF536" s="66"/>
      <c r="AG536" s="66"/>
      <c r="AH536" s="66"/>
      <c r="AI536" s="66"/>
    </row>
    <row r="537" spans="1:35" ht="14.25" customHeight="1" x14ac:dyDescent="0.3">
      <c r="A537" s="61"/>
      <c r="B537" s="94"/>
      <c r="C537" s="92"/>
      <c r="D537" s="66"/>
      <c r="E537" s="93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  <c r="AA537" s="66"/>
      <c r="AB537" s="66"/>
      <c r="AC537" s="66"/>
      <c r="AD537" s="66"/>
      <c r="AE537" s="66"/>
      <c r="AF537" s="66"/>
      <c r="AG537" s="66"/>
      <c r="AH537" s="66"/>
      <c r="AI537" s="66"/>
    </row>
    <row r="538" spans="1:35" ht="14.25" customHeight="1" x14ac:dyDescent="0.3">
      <c r="A538" s="61"/>
      <c r="B538" s="94"/>
      <c r="C538" s="92"/>
      <c r="D538" s="66"/>
      <c r="E538" s="93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  <c r="AA538" s="66"/>
      <c r="AB538" s="66"/>
      <c r="AC538" s="66"/>
      <c r="AD538" s="66"/>
      <c r="AE538" s="66"/>
      <c r="AF538" s="66"/>
      <c r="AG538" s="66"/>
      <c r="AH538" s="66"/>
      <c r="AI538" s="66"/>
    </row>
    <row r="539" spans="1:35" ht="14.25" customHeight="1" x14ac:dyDescent="0.3">
      <c r="A539" s="61"/>
      <c r="B539" s="94"/>
      <c r="C539" s="92"/>
      <c r="D539" s="66"/>
      <c r="E539" s="93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  <c r="AA539" s="66"/>
      <c r="AB539" s="66"/>
      <c r="AC539" s="66"/>
      <c r="AD539" s="66"/>
      <c r="AE539" s="66"/>
      <c r="AF539" s="66"/>
      <c r="AG539" s="66"/>
      <c r="AH539" s="66"/>
      <c r="AI539" s="66"/>
    </row>
    <row r="540" spans="1:35" ht="14.25" customHeight="1" x14ac:dyDescent="0.3">
      <c r="A540" s="61"/>
      <c r="B540" s="94"/>
      <c r="C540" s="92"/>
      <c r="D540" s="66"/>
      <c r="E540" s="93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  <c r="AA540" s="66"/>
      <c r="AB540" s="66"/>
      <c r="AC540" s="66"/>
      <c r="AD540" s="66"/>
      <c r="AE540" s="66"/>
      <c r="AF540" s="66"/>
      <c r="AG540" s="66"/>
      <c r="AH540" s="66"/>
      <c r="AI540" s="66"/>
    </row>
    <row r="541" spans="1:35" ht="14.25" customHeight="1" x14ac:dyDescent="0.3">
      <c r="A541" s="61"/>
      <c r="B541" s="94"/>
      <c r="C541" s="92"/>
      <c r="D541" s="66"/>
      <c r="E541" s="93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  <c r="AA541" s="66"/>
      <c r="AB541" s="66"/>
      <c r="AC541" s="66"/>
      <c r="AD541" s="66"/>
      <c r="AE541" s="66"/>
      <c r="AF541" s="66"/>
      <c r="AG541" s="66"/>
      <c r="AH541" s="66"/>
      <c r="AI541" s="66"/>
    </row>
    <row r="542" spans="1:35" ht="14.25" customHeight="1" x14ac:dyDescent="0.3">
      <c r="A542" s="61"/>
      <c r="B542" s="94"/>
      <c r="C542" s="92"/>
      <c r="D542" s="66"/>
      <c r="E542" s="93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  <c r="AA542" s="66"/>
      <c r="AB542" s="66"/>
      <c r="AC542" s="66"/>
      <c r="AD542" s="66"/>
      <c r="AE542" s="66"/>
      <c r="AF542" s="66"/>
      <c r="AG542" s="66"/>
      <c r="AH542" s="66"/>
      <c r="AI542" s="66"/>
    </row>
    <row r="543" spans="1:35" ht="14.25" customHeight="1" x14ac:dyDescent="0.3">
      <c r="A543" s="61"/>
      <c r="B543" s="94"/>
      <c r="C543" s="92"/>
      <c r="D543" s="66"/>
      <c r="E543" s="93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  <c r="AA543" s="66"/>
      <c r="AB543" s="66"/>
      <c r="AC543" s="66"/>
      <c r="AD543" s="66"/>
      <c r="AE543" s="66"/>
      <c r="AF543" s="66"/>
      <c r="AG543" s="66"/>
      <c r="AH543" s="66"/>
      <c r="AI543" s="66"/>
    </row>
    <row r="544" spans="1:35" ht="14.25" customHeight="1" x14ac:dyDescent="0.3">
      <c r="A544" s="61"/>
      <c r="B544" s="94"/>
      <c r="C544" s="92"/>
      <c r="D544" s="66"/>
      <c r="E544" s="93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  <c r="AA544" s="66"/>
      <c r="AB544" s="66"/>
      <c r="AC544" s="66"/>
      <c r="AD544" s="66"/>
      <c r="AE544" s="66"/>
      <c r="AF544" s="66"/>
      <c r="AG544" s="66"/>
      <c r="AH544" s="66"/>
      <c r="AI544" s="66"/>
    </row>
    <row r="545" spans="1:35" ht="14.25" customHeight="1" x14ac:dyDescent="0.3">
      <c r="A545" s="61"/>
      <c r="B545" s="94"/>
      <c r="C545" s="92"/>
      <c r="D545" s="66"/>
      <c r="E545" s="93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  <c r="AA545" s="66"/>
      <c r="AB545" s="66"/>
      <c r="AC545" s="66"/>
      <c r="AD545" s="66"/>
      <c r="AE545" s="66"/>
      <c r="AF545" s="66"/>
      <c r="AG545" s="66"/>
      <c r="AH545" s="66"/>
      <c r="AI545" s="66"/>
    </row>
    <row r="546" spans="1:35" ht="14.25" customHeight="1" x14ac:dyDescent="0.3">
      <c r="A546" s="61"/>
      <c r="B546" s="94"/>
      <c r="C546" s="92"/>
      <c r="D546" s="66"/>
      <c r="E546" s="93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  <c r="AA546" s="66"/>
      <c r="AB546" s="66"/>
      <c r="AC546" s="66"/>
      <c r="AD546" s="66"/>
      <c r="AE546" s="66"/>
      <c r="AF546" s="66"/>
      <c r="AG546" s="66"/>
      <c r="AH546" s="66"/>
      <c r="AI546" s="66"/>
    </row>
    <row r="547" spans="1:35" ht="14.25" customHeight="1" x14ac:dyDescent="0.3">
      <c r="A547" s="61"/>
      <c r="B547" s="94"/>
      <c r="C547" s="92"/>
      <c r="D547" s="66"/>
      <c r="E547" s="93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  <c r="AA547" s="66"/>
      <c r="AB547" s="66"/>
      <c r="AC547" s="66"/>
      <c r="AD547" s="66"/>
      <c r="AE547" s="66"/>
      <c r="AF547" s="66"/>
      <c r="AG547" s="66"/>
      <c r="AH547" s="66"/>
      <c r="AI547" s="66"/>
    </row>
    <row r="548" spans="1:35" ht="14.25" customHeight="1" x14ac:dyDescent="0.3">
      <c r="A548" s="61"/>
      <c r="B548" s="94"/>
      <c r="C548" s="92"/>
      <c r="D548" s="66"/>
      <c r="E548" s="93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  <c r="AA548" s="66"/>
      <c r="AB548" s="66"/>
      <c r="AC548" s="66"/>
      <c r="AD548" s="66"/>
      <c r="AE548" s="66"/>
      <c r="AF548" s="66"/>
      <c r="AG548" s="66"/>
      <c r="AH548" s="66"/>
      <c r="AI548" s="66"/>
    </row>
    <row r="549" spans="1:35" ht="14.25" customHeight="1" x14ac:dyDescent="0.3">
      <c r="A549" s="61"/>
      <c r="B549" s="94"/>
      <c r="C549" s="92"/>
      <c r="D549" s="66"/>
      <c r="E549" s="93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  <c r="AA549" s="66"/>
      <c r="AB549" s="66"/>
      <c r="AC549" s="66"/>
      <c r="AD549" s="66"/>
      <c r="AE549" s="66"/>
      <c r="AF549" s="66"/>
      <c r="AG549" s="66"/>
      <c r="AH549" s="66"/>
      <c r="AI549" s="66"/>
    </row>
    <row r="550" spans="1:35" ht="14.25" customHeight="1" x14ac:dyDescent="0.3">
      <c r="A550" s="61"/>
      <c r="B550" s="94"/>
      <c r="C550" s="92"/>
      <c r="D550" s="66"/>
      <c r="E550" s="93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  <c r="AA550" s="66"/>
      <c r="AB550" s="66"/>
      <c r="AC550" s="66"/>
      <c r="AD550" s="66"/>
      <c r="AE550" s="66"/>
      <c r="AF550" s="66"/>
      <c r="AG550" s="66"/>
      <c r="AH550" s="66"/>
      <c r="AI550" s="66"/>
    </row>
    <row r="551" spans="1:35" ht="14.25" customHeight="1" x14ac:dyDescent="0.3">
      <c r="A551" s="61"/>
      <c r="B551" s="94"/>
      <c r="C551" s="92"/>
      <c r="D551" s="66"/>
      <c r="E551" s="93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  <c r="AA551" s="66"/>
      <c r="AB551" s="66"/>
      <c r="AC551" s="66"/>
      <c r="AD551" s="66"/>
      <c r="AE551" s="66"/>
      <c r="AF551" s="66"/>
      <c r="AG551" s="66"/>
      <c r="AH551" s="66"/>
      <c r="AI551" s="66"/>
    </row>
    <row r="552" spans="1:35" ht="14.25" customHeight="1" x14ac:dyDescent="0.3">
      <c r="A552" s="61"/>
      <c r="B552" s="94"/>
      <c r="C552" s="92"/>
      <c r="D552" s="66"/>
      <c r="E552" s="93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  <c r="AA552" s="66"/>
      <c r="AB552" s="66"/>
      <c r="AC552" s="66"/>
      <c r="AD552" s="66"/>
      <c r="AE552" s="66"/>
      <c r="AF552" s="66"/>
      <c r="AG552" s="66"/>
      <c r="AH552" s="66"/>
      <c r="AI552" s="66"/>
    </row>
    <row r="553" spans="1:35" ht="14.25" customHeight="1" x14ac:dyDescent="0.3">
      <c r="A553" s="61"/>
      <c r="B553" s="94"/>
      <c r="C553" s="92"/>
      <c r="D553" s="66"/>
      <c r="E553" s="93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  <c r="AA553" s="66"/>
      <c r="AB553" s="66"/>
      <c r="AC553" s="66"/>
      <c r="AD553" s="66"/>
      <c r="AE553" s="66"/>
      <c r="AF553" s="66"/>
      <c r="AG553" s="66"/>
      <c r="AH553" s="66"/>
      <c r="AI553" s="66"/>
    </row>
    <row r="554" spans="1:35" ht="14.25" customHeight="1" x14ac:dyDescent="0.3">
      <c r="A554" s="61"/>
      <c r="B554" s="94"/>
      <c r="C554" s="92"/>
      <c r="D554" s="66"/>
      <c r="E554" s="93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  <c r="AA554" s="66"/>
      <c r="AB554" s="66"/>
      <c r="AC554" s="66"/>
      <c r="AD554" s="66"/>
      <c r="AE554" s="66"/>
      <c r="AF554" s="66"/>
      <c r="AG554" s="66"/>
      <c r="AH554" s="66"/>
      <c r="AI554" s="66"/>
    </row>
    <row r="555" spans="1:35" ht="14.25" customHeight="1" x14ac:dyDescent="0.3">
      <c r="A555" s="61"/>
      <c r="B555" s="94"/>
      <c r="C555" s="92"/>
      <c r="D555" s="66"/>
      <c r="E555" s="93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  <c r="AA555" s="66"/>
      <c r="AB555" s="66"/>
      <c r="AC555" s="66"/>
      <c r="AD555" s="66"/>
      <c r="AE555" s="66"/>
      <c r="AF555" s="66"/>
      <c r="AG555" s="66"/>
      <c r="AH555" s="66"/>
      <c r="AI555" s="66"/>
    </row>
    <row r="556" spans="1:35" ht="14.25" customHeight="1" x14ac:dyDescent="0.3">
      <c r="A556" s="61"/>
      <c r="B556" s="94"/>
      <c r="C556" s="92"/>
      <c r="D556" s="66"/>
      <c r="E556" s="93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  <c r="AA556" s="66"/>
      <c r="AB556" s="66"/>
      <c r="AC556" s="66"/>
      <c r="AD556" s="66"/>
      <c r="AE556" s="66"/>
      <c r="AF556" s="66"/>
      <c r="AG556" s="66"/>
      <c r="AH556" s="66"/>
      <c r="AI556" s="66"/>
    </row>
    <row r="557" spans="1:35" ht="14.25" customHeight="1" x14ac:dyDescent="0.3">
      <c r="A557" s="61"/>
      <c r="B557" s="94"/>
      <c r="C557" s="92"/>
      <c r="D557" s="66"/>
      <c r="E557" s="93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  <c r="AA557" s="66"/>
      <c r="AB557" s="66"/>
      <c r="AC557" s="66"/>
      <c r="AD557" s="66"/>
      <c r="AE557" s="66"/>
      <c r="AF557" s="66"/>
      <c r="AG557" s="66"/>
      <c r="AH557" s="66"/>
      <c r="AI557" s="66"/>
    </row>
    <row r="558" spans="1:35" ht="14.25" customHeight="1" x14ac:dyDescent="0.3">
      <c r="A558" s="61"/>
      <c r="B558" s="94"/>
      <c r="C558" s="92"/>
      <c r="D558" s="66"/>
      <c r="E558" s="93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  <c r="AA558" s="66"/>
      <c r="AB558" s="66"/>
      <c r="AC558" s="66"/>
      <c r="AD558" s="66"/>
      <c r="AE558" s="66"/>
      <c r="AF558" s="66"/>
      <c r="AG558" s="66"/>
      <c r="AH558" s="66"/>
      <c r="AI558" s="66"/>
    </row>
    <row r="559" spans="1:35" ht="14.25" customHeight="1" x14ac:dyDescent="0.3">
      <c r="A559" s="61"/>
      <c r="B559" s="94"/>
      <c r="C559" s="92"/>
      <c r="D559" s="66"/>
      <c r="E559" s="93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  <c r="AA559" s="66"/>
      <c r="AB559" s="66"/>
      <c r="AC559" s="66"/>
      <c r="AD559" s="66"/>
      <c r="AE559" s="66"/>
      <c r="AF559" s="66"/>
      <c r="AG559" s="66"/>
      <c r="AH559" s="66"/>
      <c r="AI559" s="66"/>
    </row>
    <row r="560" spans="1:35" ht="14.25" customHeight="1" x14ac:dyDescent="0.3">
      <c r="A560" s="61"/>
      <c r="B560" s="94"/>
      <c r="C560" s="92"/>
      <c r="D560" s="66"/>
      <c r="E560" s="93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  <c r="AA560" s="66"/>
      <c r="AB560" s="66"/>
      <c r="AC560" s="66"/>
      <c r="AD560" s="66"/>
      <c r="AE560" s="66"/>
      <c r="AF560" s="66"/>
      <c r="AG560" s="66"/>
      <c r="AH560" s="66"/>
      <c r="AI560" s="66"/>
    </row>
    <row r="561" spans="1:35" ht="14.25" customHeight="1" x14ac:dyDescent="0.3">
      <c r="A561" s="61"/>
      <c r="B561" s="94"/>
      <c r="C561" s="92"/>
      <c r="D561" s="66"/>
      <c r="E561" s="93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  <c r="AA561" s="66"/>
      <c r="AB561" s="66"/>
      <c r="AC561" s="66"/>
      <c r="AD561" s="66"/>
      <c r="AE561" s="66"/>
      <c r="AF561" s="66"/>
      <c r="AG561" s="66"/>
      <c r="AH561" s="66"/>
      <c r="AI561" s="66"/>
    </row>
    <row r="562" spans="1:35" ht="14.25" customHeight="1" x14ac:dyDescent="0.3">
      <c r="A562" s="61"/>
      <c r="B562" s="94"/>
      <c r="C562" s="92"/>
      <c r="D562" s="66"/>
      <c r="E562" s="93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  <c r="AA562" s="66"/>
      <c r="AB562" s="66"/>
      <c r="AC562" s="66"/>
      <c r="AD562" s="66"/>
      <c r="AE562" s="66"/>
      <c r="AF562" s="66"/>
      <c r="AG562" s="66"/>
      <c r="AH562" s="66"/>
      <c r="AI562" s="66"/>
    </row>
    <row r="563" spans="1:35" ht="14.25" customHeight="1" x14ac:dyDescent="0.3">
      <c r="A563" s="61"/>
      <c r="B563" s="94"/>
      <c r="C563" s="92"/>
      <c r="D563" s="66"/>
      <c r="E563" s="93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  <c r="AA563" s="66"/>
      <c r="AB563" s="66"/>
      <c r="AC563" s="66"/>
      <c r="AD563" s="66"/>
      <c r="AE563" s="66"/>
      <c r="AF563" s="66"/>
      <c r="AG563" s="66"/>
      <c r="AH563" s="66"/>
      <c r="AI563" s="66"/>
    </row>
    <row r="564" spans="1:35" ht="14.25" customHeight="1" x14ac:dyDescent="0.3">
      <c r="A564" s="61"/>
      <c r="B564" s="94"/>
      <c r="C564" s="92"/>
      <c r="D564" s="66"/>
      <c r="E564" s="93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  <c r="AA564" s="66"/>
      <c r="AB564" s="66"/>
      <c r="AC564" s="66"/>
      <c r="AD564" s="66"/>
      <c r="AE564" s="66"/>
      <c r="AF564" s="66"/>
      <c r="AG564" s="66"/>
      <c r="AH564" s="66"/>
      <c r="AI564" s="66"/>
    </row>
    <row r="565" spans="1:35" ht="14.25" customHeight="1" x14ac:dyDescent="0.3">
      <c r="A565" s="61"/>
      <c r="B565" s="94"/>
      <c r="C565" s="92"/>
      <c r="D565" s="66"/>
      <c r="E565" s="93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  <c r="AA565" s="66"/>
      <c r="AB565" s="66"/>
      <c r="AC565" s="66"/>
      <c r="AD565" s="66"/>
      <c r="AE565" s="66"/>
      <c r="AF565" s="66"/>
      <c r="AG565" s="66"/>
      <c r="AH565" s="66"/>
      <c r="AI565" s="66"/>
    </row>
    <row r="566" spans="1:35" ht="14.25" customHeight="1" x14ac:dyDescent="0.3">
      <c r="A566" s="61"/>
      <c r="B566" s="94"/>
      <c r="C566" s="92"/>
      <c r="D566" s="66"/>
      <c r="E566" s="93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  <c r="AA566" s="66"/>
      <c r="AB566" s="66"/>
      <c r="AC566" s="66"/>
      <c r="AD566" s="66"/>
      <c r="AE566" s="66"/>
      <c r="AF566" s="66"/>
      <c r="AG566" s="66"/>
      <c r="AH566" s="66"/>
      <c r="AI566" s="66"/>
    </row>
    <row r="567" spans="1:35" ht="14.25" customHeight="1" x14ac:dyDescent="0.3">
      <c r="A567" s="61"/>
      <c r="B567" s="94"/>
      <c r="C567" s="92"/>
      <c r="D567" s="66"/>
      <c r="E567" s="93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  <c r="AA567" s="66"/>
      <c r="AB567" s="66"/>
      <c r="AC567" s="66"/>
      <c r="AD567" s="66"/>
      <c r="AE567" s="66"/>
      <c r="AF567" s="66"/>
      <c r="AG567" s="66"/>
      <c r="AH567" s="66"/>
      <c r="AI567" s="66"/>
    </row>
    <row r="568" spans="1:35" ht="14.25" customHeight="1" x14ac:dyDescent="0.3">
      <c r="A568" s="61"/>
      <c r="B568" s="94"/>
      <c r="C568" s="92"/>
      <c r="D568" s="66"/>
      <c r="E568" s="93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  <c r="AA568" s="66"/>
      <c r="AB568" s="66"/>
      <c r="AC568" s="66"/>
      <c r="AD568" s="66"/>
      <c r="AE568" s="66"/>
      <c r="AF568" s="66"/>
      <c r="AG568" s="66"/>
      <c r="AH568" s="66"/>
      <c r="AI568" s="66"/>
    </row>
    <row r="569" spans="1:35" ht="14.25" customHeight="1" x14ac:dyDescent="0.3">
      <c r="A569" s="61"/>
      <c r="B569" s="94"/>
      <c r="C569" s="92"/>
      <c r="D569" s="66"/>
      <c r="E569" s="93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  <c r="AA569" s="66"/>
      <c r="AB569" s="66"/>
      <c r="AC569" s="66"/>
      <c r="AD569" s="66"/>
      <c r="AE569" s="66"/>
      <c r="AF569" s="66"/>
      <c r="AG569" s="66"/>
      <c r="AH569" s="66"/>
      <c r="AI569" s="66"/>
    </row>
    <row r="570" spans="1:35" ht="14.25" customHeight="1" x14ac:dyDescent="0.3">
      <c r="A570" s="61"/>
      <c r="B570" s="94"/>
      <c r="C570" s="92"/>
      <c r="D570" s="66"/>
      <c r="E570" s="93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  <c r="AA570" s="66"/>
      <c r="AB570" s="66"/>
      <c r="AC570" s="66"/>
      <c r="AD570" s="66"/>
      <c r="AE570" s="66"/>
      <c r="AF570" s="66"/>
      <c r="AG570" s="66"/>
      <c r="AH570" s="66"/>
      <c r="AI570" s="66"/>
    </row>
    <row r="571" spans="1:35" ht="14.25" customHeight="1" x14ac:dyDescent="0.3">
      <c r="A571" s="61"/>
      <c r="B571" s="94"/>
      <c r="C571" s="92"/>
      <c r="D571" s="66"/>
      <c r="E571" s="93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  <c r="AA571" s="66"/>
      <c r="AB571" s="66"/>
      <c r="AC571" s="66"/>
      <c r="AD571" s="66"/>
      <c r="AE571" s="66"/>
      <c r="AF571" s="66"/>
      <c r="AG571" s="66"/>
      <c r="AH571" s="66"/>
      <c r="AI571" s="66"/>
    </row>
    <row r="572" spans="1:35" ht="14.25" customHeight="1" x14ac:dyDescent="0.3">
      <c r="A572" s="61"/>
      <c r="B572" s="94"/>
      <c r="C572" s="92"/>
      <c r="D572" s="66"/>
      <c r="E572" s="93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  <c r="AA572" s="66"/>
      <c r="AB572" s="66"/>
      <c r="AC572" s="66"/>
      <c r="AD572" s="66"/>
      <c r="AE572" s="66"/>
      <c r="AF572" s="66"/>
      <c r="AG572" s="66"/>
      <c r="AH572" s="66"/>
      <c r="AI572" s="66"/>
    </row>
    <row r="573" spans="1:35" ht="14.25" customHeight="1" x14ac:dyDescent="0.3">
      <c r="A573" s="61"/>
      <c r="B573" s="94"/>
      <c r="C573" s="92"/>
      <c r="D573" s="66"/>
      <c r="E573" s="93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  <c r="AA573" s="66"/>
      <c r="AB573" s="66"/>
      <c r="AC573" s="66"/>
      <c r="AD573" s="66"/>
      <c r="AE573" s="66"/>
      <c r="AF573" s="66"/>
      <c r="AG573" s="66"/>
      <c r="AH573" s="66"/>
      <c r="AI573" s="66"/>
    </row>
    <row r="574" spans="1:35" ht="14.25" customHeight="1" x14ac:dyDescent="0.3">
      <c r="A574" s="61"/>
      <c r="B574" s="94"/>
      <c r="C574" s="92"/>
      <c r="D574" s="66"/>
      <c r="E574" s="93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  <c r="AA574" s="66"/>
      <c r="AB574" s="66"/>
      <c r="AC574" s="66"/>
      <c r="AD574" s="66"/>
      <c r="AE574" s="66"/>
      <c r="AF574" s="66"/>
      <c r="AG574" s="66"/>
      <c r="AH574" s="66"/>
      <c r="AI574" s="66"/>
    </row>
    <row r="575" spans="1:35" ht="14.25" customHeight="1" x14ac:dyDescent="0.3">
      <c r="A575" s="61"/>
      <c r="B575" s="94"/>
      <c r="C575" s="92"/>
      <c r="D575" s="66"/>
      <c r="E575" s="93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  <c r="AA575" s="66"/>
      <c r="AB575" s="66"/>
      <c r="AC575" s="66"/>
      <c r="AD575" s="66"/>
      <c r="AE575" s="66"/>
      <c r="AF575" s="66"/>
      <c r="AG575" s="66"/>
      <c r="AH575" s="66"/>
      <c r="AI575" s="66"/>
    </row>
    <row r="576" spans="1:35" ht="14.25" customHeight="1" x14ac:dyDescent="0.3">
      <c r="A576" s="61"/>
      <c r="B576" s="94"/>
      <c r="C576" s="92"/>
      <c r="D576" s="66"/>
      <c r="E576" s="93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  <c r="AA576" s="66"/>
      <c r="AB576" s="66"/>
      <c r="AC576" s="66"/>
      <c r="AD576" s="66"/>
      <c r="AE576" s="66"/>
      <c r="AF576" s="66"/>
      <c r="AG576" s="66"/>
      <c r="AH576" s="66"/>
      <c r="AI576" s="66"/>
    </row>
    <row r="577" spans="1:35" ht="14.25" customHeight="1" x14ac:dyDescent="0.3">
      <c r="A577" s="61"/>
      <c r="B577" s="94"/>
      <c r="C577" s="92"/>
      <c r="D577" s="66"/>
      <c r="E577" s="93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  <c r="AA577" s="66"/>
      <c r="AB577" s="66"/>
      <c r="AC577" s="66"/>
      <c r="AD577" s="66"/>
      <c r="AE577" s="66"/>
      <c r="AF577" s="66"/>
      <c r="AG577" s="66"/>
      <c r="AH577" s="66"/>
      <c r="AI577" s="66"/>
    </row>
    <row r="578" spans="1:35" ht="14.25" customHeight="1" x14ac:dyDescent="0.3">
      <c r="A578" s="61"/>
      <c r="B578" s="94"/>
      <c r="C578" s="92"/>
      <c r="D578" s="66"/>
      <c r="E578" s="93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  <c r="AA578" s="66"/>
      <c r="AB578" s="66"/>
      <c r="AC578" s="66"/>
      <c r="AD578" s="66"/>
      <c r="AE578" s="66"/>
      <c r="AF578" s="66"/>
      <c r="AG578" s="66"/>
      <c r="AH578" s="66"/>
      <c r="AI578" s="66"/>
    </row>
    <row r="579" spans="1:35" ht="14.25" customHeight="1" x14ac:dyDescent="0.3">
      <c r="A579" s="61"/>
      <c r="B579" s="94"/>
      <c r="C579" s="92"/>
      <c r="D579" s="66"/>
      <c r="E579" s="93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  <c r="AA579" s="66"/>
      <c r="AB579" s="66"/>
      <c r="AC579" s="66"/>
      <c r="AD579" s="66"/>
      <c r="AE579" s="66"/>
      <c r="AF579" s="66"/>
      <c r="AG579" s="66"/>
      <c r="AH579" s="66"/>
      <c r="AI579" s="66"/>
    </row>
    <row r="580" spans="1:35" ht="14.25" customHeight="1" x14ac:dyDescent="0.3">
      <c r="A580" s="61"/>
      <c r="B580" s="94"/>
      <c r="C580" s="92"/>
      <c r="D580" s="66"/>
      <c r="E580" s="93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  <c r="AA580" s="66"/>
      <c r="AB580" s="66"/>
      <c r="AC580" s="66"/>
      <c r="AD580" s="66"/>
      <c r="AE580" s="66"/>
      <c r="AF580" s="66"/>
      <c r="AG580" s="66"/>
      <c r="AH580" s="66"/>
      <c r="AI580" s="66"/>
    </row>
    <row r="581" spans="1:35" ht="14.25" customHeight="1" x14ac:dyDescent="0.3">
      <c r="A581" s="61"/>
      <c r="B581" s="94"/>
      <c r="C581" s="92"/>
      <c r="D581" s="66"/>
      <c r="E581" s="93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  <c r="AA581" s="66"/>
      <c r="AB581" s="66"/>
      <c r="AC581" s="66"/>
      <c r="AD581" s="66"/>
      <c r="AE581" s="66"/>
      <c r="AF581" s="66"/>
      <c r="AG581" s="66"/>
      <c r="AH581" s="66"/>
      <c r="AI581" s="66"/>
    </row>
    <row r="582" spans="1:35" ht="14.25" customHeight="1" x14ac:dyDescent="0.3">
      <c r="A582" s="61"/>
      <c r="B582" s="94"/>
      <c r="C582" s="92"/>
      <c r="D582" s="66"/>
      <c r="E582" s="93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  <c r="AA582" s="66"/>
      <c r="AB582" s="66"/>
      <c r="AC582" s="66"/>
      <c r="AD582" s="66"/>
      <c r="AE582" s="66"/>
      <c r="AF582" s="66"/>
      <c r="AG582" s="66"/>
      <c r="AH582" s="66"/>
      <c r="AI582" s="66"/>
    </row>
    <row r="583" spans="1:35" ht="14.25" customHeight="1" x14ac:dyDescent="0.3">
      <c r="A583" s="61"/>
      <c r="B583" s="94"/>
      <c r="C583" s="92"/>
      <c r="D583" s="66"/>
      <c r="E583" s="93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  <c r="AA583" s="66"/>
      <c r="AB583" s="66"/>
      <c r="AC583" s="66"/>
      <c r="AD583" s="66"/>
      <c r="AE583" s="66"/>
      <c r="AF583" s="66"/>
      <c r="AG583" s="66"/>
      <c r="AH583" s="66"/>
      <c r="AI583" s="66"/>
    </row>
    <row r="584" spans="1:35" ht="14.25" customHeight="1" x14ac:dyDescent="0.3">
      <c r="A584" s="61"/>
      <c r="B584" s="94"/>
      <c r="C584" s="92"/>
      <c r="D584" s="66"/>
      <c r="E584" s="93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  <c r="AA584" s="66"/>
      <c r="AB584" s="66"/>
      <c r="AC584" s="66"/>
      <c r="AD584" s="66"/>
      <c r="AE584" s="66"/>
      <c r="AF584" s="66"/>
      <c r="AG584" s="66"/>
      <c r="AH584" s="66"/>
      <c r="AI584" s="66"/>
    </row>
    <row r="585" spans="1:35" ht="14.25" customHeight="1" x14ac:dyDescent="0.3">
      <c r="A585" s="61"/>
      <c r="B585" s="94"/>
      <c r="C585" s="92"/>
      <c r="D585" s="66"/>
      <c r="E585" s="93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  <c r="AA585" s="66"/>
      <c r="AB585" s="66"/>
      <c r="AC585" s="66"/>
      <c r="AD585" s="66"/>
      <c r="AE585" s="66"/>
      <c r="AF585" s="66"/>
      <c r="AG585" s="66"/>
      <c r="AH585" s="66"/>
      <c r="AI585" s="66"/>
    </row>
    <row r="586" spans="1:35" ht="14.25" customHeight="1" x14ac:dyDescent="0.3">
      <c r="A586" s="61"/>
      <c r="B586" s="94"/>
      <c r="C586" s="92"/>
      <c r="D586" s="66"/>
      <c r="E586" s="93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  <c r="AA586" s="66"/>
      <c r="AB586" s="66"/>
      <c r="AC586" s="66"/>
      <c r="AD586" s="66"/>
      <c r="AE586" s="66"/>
      <c r="AF586" s="66"/>
      <c r="AG586" s="66"/>
      <c r="AH586" s="66"/>
      <c r="AI586" s="66"/>
    </row>
    <row r="587" spans="1:35" ht="14.25" customHeight="1" x14ac:dyDescent="0.3">
      <c r="A587" s="61"/>
      <c r="B587" s="94"/>
      <c r="C587" s="92"/>
      <c r="D587" s="66"/>
      <c r="E587" s="93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  <c r="AA587" s="66"/>
      <c r="AB587" s="66"/>
      <c r="AC587" s="66"/>
      <c r="AD587" s="66"/>
      <c r="AE587" s="66"/>
      <c r="AF587" s="66"/>
      <c r="AG587" s="66"/>
      <c r="AH587" s="66"/>
      <c r="AI587" s="66"/>
    </row>
    <row r="588" spans="1:35" ht="14.25" customHeight="1" x14ac:dyDescent="0.3">
      <c r="A588" s="61"/>
      <c r="B588" s="94"/>
      <c r="C588" s="92"/>
      <c r="D588" s="66"/>
      <c r="E588" s="93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  <c r="AA588" s="66"/>
      <c r="AB588" s="66"/>
      <c r="AC588" s="66"/>
      <c r="AD588" s="66"/>
      <c r="AE588" s="66"/>
      <c r="AF588" s="66"/>
      <c r="AG588" s="66"/>
      <c r="AH588" s="66"/>
      <c r="AI588" s="66"/>
    </row>
    <row r="589" spans="1:35" ht="14.25" customHeight="1" x14ac:dyDescent="0.3">
      <c r="A589" s="61"/>
      <c r="B589" s="94"/>
      <c r="C589" s="92"/>
      <c r="D589" s="66"/>
      <c r="E589" s="93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  <c r="AA589" s="66"/>
      <c r="AB589" s="66"/>
      <c r="AC589" s="66"/>
      <c r="AD589" s="66"/>
      <c r="AE589" s="66"/>
      <c r="AF589" s="66"/>
      <c r="AG589" s="66"/>
      <c r="AH589" s="66"/>
      <c r="AI589" s="66"/>
    </row>
    <row r="590" spans="1:35" ht="14.25" customHeight="1" x14ac:dyDescent="0.3">
      <c r="A590" s="61"/>
      <c r="B590" s="94"/>
      <c r="C590" s="92"/>
      <c r="D590" s="66"/>
      <c r="E590" s="93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  <c r="AA590" s="66"/>
      <c r="AB590" s="66"/>
      <c r="AC590" s="66"/>
      <c r="AD590" s="66"/>
      <c r="AE590" s="66"/>
      <c r="AF590" s="66"/>
      <c r="AG590" s="66"/>
      <c r="AH590" s="66"/>
      <c r="AI590" s="66"/>
    </row>
    <row r="591" spans="1:35" ht="14.25" customHeight="1" x14ac:dyDescent="0.3">
      <c r="A591" s="61"/>
      <c r="B591" s="94"/>
      <c r="C591" s="92"/>
      <c r="D591" s="66"/>
      <c r="E591" s="93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  <c r="AA591" s="66"/>
      <c r="AB591" s="66"/>
      <c r="AC591" s="66"/>
      <c r="AD591" s="66"/>
      <c r="AE591" s="66"/>
      <c r="AF591" s="66"/>
      <c r="AG591" s="66"/>
      <c r="AH591" s="66"/>
      <c r="AI591" s="66"/>
    </row>
    <row r="592" spans="1:35" ht="14.25" customHeight="1" x14ac:dyDescent="0.3">
      <c r="A592" s="61"/>
      <c r="B592" s="94"/>
      <c r="C592" s="92"/>
      <c r="D592" s="66"/>
      <c r="E592" s="93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  <c r="AA592" s="66"/>
      <c r="AB592" s="66"/>
      <c r="AC592" s="66"/>
      <c r="AD592" s="66"/>
      <c r="AE592" s="66"/>
      <c r="AF592" s="66"/>
      <c r="AG592" s="66"/>
      <c r="AH592" s="66"/>
      <c r="AI592" s="66"/>
    </row>
    <row r="593" spans="1:35" ht="14.25" customHeight="1" x14ac:dyDescent="0.3">
      <c r="A593" s="61"/>
      <c r="B593" s="94"/>
      <c r="C593" s="92"/>
      <c r="D593" s="66"/>
      <c r="E593" s="93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  <c r="AA593" s="66"/>
      <c r="AB593" s="66"/>
      <c r="AC593" s="66"/>
      <c r="AD593" s="66"/>
      <c r="AE593" s="66"/>
      <c r="AF593" s="66"/>
      <c r="AG593" s="66"/>
      <c r="AH593" s="66"/>
      <c r="AI593" s="66"/>
    </row>
    <row r="594" spans="1:35" ht="14.25" customHeight="1" x14ac:dyDescent="0.3">
      <c r="A594" s="61"/>
      <c r="B594" s="94"/>
      <c r="C594" s="92"/>
      <c r="D594" s="66"/>
      <c r="E594" s="93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  <c r="AA594" s="66"/>
      <c r="AB594" s="66"/>
      <c r="AC594" s="66"/>
      <c r="AD594" s="66"/>
      <c r="AE594" s="66"/>
      <c r="AF594" s="66"/>
      <c r="AG594" s="66"/>
      <c r="AH594" s="66"/>
      <c r="AI594" s="66"/>
    </row>
    <row r="595" spans="1:35" ht="14.25" customHeight="1" x14ac:dyDescent="0.3">
      <c r="A595" s="61"/>
      <c r="B595" s="94"/>
      <c r="C595" s="92"/>
      <c r="D595" s="66"/>
      <c r="E595" s="93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  <c r="AA595" s="66"/>
      <c r="AB595" s="66"/>
      <c r="AC595" s="66"/>
      <c r="AD595" s="66"/>
      <c r="AE595" s="66"/>
      <c r="AF595" s="66"/>
      <c r="AG595" s="66"/>
      <c r="AH595" s="66"/>
      <c r="AI595" s="66"/>
    </row>
    <row r="596" spans="1:35" ht="14.25" customHeight="1" x14ac:dyDescent="0.3">
      <c r="A596" s="61"/>
      <c r="B596" s="94"/>
      <c r="C596" s="92"/>
      <c r="D596" s="66"/>
      <c r="E596" s="93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  <c r="AA596" s="66"/>
      <c r="AB596" s="66"/>
      <c r="AC596" s="66"/>
      <c r="AD596" s="66"/>
      <c r="AE596" s="66"/>
      <c r="AF596" s="66"/>
      <c r="AG596" s="66"/>
      <c r="AH596" s="66"/>
      <c r="AI596" s="66"/>
    </row>
    <row r="597" spans="1:35" ht="14.25" customHeight="1" x14ac:dyDescent="0.3">
      <c r="A597" s="61"/>
      <c r="B597" s="94"/>
      <c r="C597" s="92"/>
      <c r="D597" s="66"/>
      <c r="E597" s="93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  <c r="AA597" s="66"/>
      <c r="AB597" s="66"/>
      <c r="AC597" s="66"/>
      <c r="AD597" s="66"/>
      <c r="AE597" s="66"/>
      <c r="AF597" s="66"/>
      <c r="AG597" s="66"/>
      <c r="AH597" s="66"/>
      <c r="AI597" s="66"/>
    </row>
    <row r="598" spans="1:35" ht="14.25" customHeight="1" x14ac:dyDescent="0.3">
      <c r="A598" s="61"/>
      <c r="B598" s="94"/>
      <c r="C598" s="92"/>
      <c r="D598" s="66"/>
      <c r="E598" s="93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  <c r="AA598" s="66"/>
      <c r="AB598" s="66"/>
      <c r="AC598" s="66"/>
      <c r="AD598" s="66"/>
      <c r="AE598" s="66"/>
      <c r="AF598" s="66"/>
      <c r="AG598" s="66"/>
      <c r="AH598" s="66"/>
      <c r="AI598" s="66"/>
    </row>
    <row r="599" spans="1:35" ht="14.25" customHeight="1" x14ac:dyDescent="0.3">
      <c r="A599" s="61"/>
      <c r="B599" s="94"/>
      <c r="C599" s="92"/>
      <c r="D599" s="66"/>
      <c r="E599" s="93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  <c r="AA599" s="66"/>
      <c r="AB599" s="66"/>
      <c r="AC599" s="66"/>
      <c r="AD599" s="66"/>
      <c r="AE599" s="66"/>
      <c r="AF599" s="66"/>
      <c r="AG599" s="66"/>
      <c r="AH599" s="66"/>
      <c r="AI599" s="66"/>
    </row>
    <row r="600" spans="1:35" ht="14.25" customHeight="1" x14ac:dyDescent="0.3">
      <c r="A600" s="61"/>
      <c r="B600" s="94"/>
      <c r="C600" s="92"/>
      <c r="D600" s="66"/>
      <c r="E600" s="93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  <c r="AA600" s="66"/>
      <c r="AB600" s="66"/>
      <c r="AC600" s="66"/>
      <c r="AD600" s="66"/>
      <c r="AE600" s="66"/>
      <c r="AF600" s="66"/>
      <c r="AG600" s="66"/>
      <c r="AH600" s="66"/>
      <c r="AI600" s="66"/>
    </row>
    <row r="601" spans="1:35" ht="14.25" customHeight="1" x14ac:dyDescent="0.3">
      <c r="A601" s="61"/>
      <c r="B601" s="94"/>
      <c r="C601" s="92"/>
      <c r="D601" s="66"/>
      <c r="E601" s="93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  <c r="AA601" s="66"/>
      <c r="AB601" s="66"/>
      <c r="AC601" s="66"/>
      <c r="AD601" s="66"/>
      <c r="AE601" s="66"/>
      <c r="AF601" s="66"/>
      <c r="AG601" s="66"/>
      <c r="AH601" s="66"/>
      <c r="AI601" s="66"/>
    </row>
    <row r="602" spans="1:35" ht="14.25" customHeight="1" x14ac:dyDescent="0.3">
      <c r="A602" s="61"/>
      <c r="B602" s="94"/>
      <c r="C602" s="92"/>
      <c r="D602" s="66"/>
      <c r="E602" s="93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  <c r="AA602" s="66"/>
      <c r="AB602" s="66"/>
      <c r="AC602" s="66"/>
      <c r="AD602" s="66"/>
      <c r="AE602" s="66"/>
      <c r="AF602" s="66"/>
      <c r="AG602" s="66"/>
      <c r="AH602" s="66"/>
      <c r="AI602" s="66"/>
    </row>
    <row r="603" spans="1:35" ht="14.25" customHeight="1" x14ac:dyDescent="0.3">
      <c r="A603" s="61"/>
      <c r="B603" s="94"/>
      <c r="C603" s="92"/>
      <c r="D603" s="66"/>
      <c r="E603" s="93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  <c r="AA603" s="66"/>
      <c r="AB603" s="66"/>
      <c r="AC603" s="66"/>
      <c r="AD603" s="66"/>
      <c r="AE603" s="66"/>
      <c r="AF603" s="66"/>
      <c r="AG603" s="66"/>
      <c r="AH603" s="66"/>
      <c r="AI603" s="66"/>
    </row>
    <row r="604" spans="1:35" ht="14.25" customHeight="1" x14ac:dyDescent="0.3">
      <c r="A604" s="61"/>
      <c r="B604" s="94"/>
      <c r="C604" s="92"/>
      <c r="D604" s="66"/>
      <c r="E604" s="93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  <c r="AA604" s="66"/>
      <c r="AB604" s="66"/>
      <c r="AC604" s="66"/>
      <c r="AD604" s="66"/>
      <c r="AE604" s="66"/>
      <c r="AF604" s="66"/>
      <c r="AG604" s="66"/>
      <c r="AH604" s="66"/>
      <c r="AI604" s="66"/>
    </row>
    <row r="605" spans="1:35" ht="14.25" customHeight="1" x14ac:dyDescent="0.3">
      <c r="A605" s="61"/>
      <c r="B605" s="94"/>
      <c r="C605" s="92"/>
      <c r="D605" s="66"/>
      <c r="E605" s="93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  <c r="AA605" s="66"/>
      <c r="AB605" s="66"/>
      <c r="AC605" s="66"/>
      <c r="AD605" s="66"/>
      <c r="AE605" s="66"/>
      <c r="AF605" s="66"/>
      <c r="AG605" s="66"/>
      <c r="AH605" s="66"/>
      <c r="AI605" s="66"/>
    </row>
    <row r="606" spans="1:35" ht="14.25" customHeight="1" x14ac:dyDescent="0.3">
      <c r="A606" s="61"/>
      <c r="B606" s="94"/>
      <c r="C606" s="92"/>
      <c r="D606" s="66"/>
      <c r="E606" s="93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  <c r="AA606" s="66"/>
      <c r="AB606" s="66"/>
      <c r="AC606" s="66"/>
      <c r="AD606" s="66"/>
      <c r="AE606" s="66"/>
      <c r="AF606" s="66"/>
      <c r="AG606" s="66"/>
      <c r="AH606" s="66"/>
      <c r="AI606" s="66"/>
    </row>
    <row r="607" spans="1:35" ht="14.25" customHeight="1" x14ac:dyDescent="0.3">
      <c r="A607" s="61"/>
      <c r="B607" s="94"/>
      <c r="C607" s="92"/>
      <c r="D607" s="66"/>
      <c r="E607" s="93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  <c r="AA607" s="66"/>
      <c r="AB607" s="66"/>
      <c r="AC607" s="66"/>
      <c r="AD607" s="66"/>
      <c r="AE607" s="66"/>
      <c r="AF607" s="66"/>
      <c r="AG607" s="66"/>
      <c r="AH607" s="66"/>
      <c r="AI607" s="66"/>
    </row>
    <row r="608" spans="1:35" ht="14.25" customHeight="1" x14ac:dyDescent="0.3">
      <c r="A608" s="61"/>
      <c r="B608" s="94"/>
      <c r="C608" s="92"/>
      <c r="D608" s="66"/>
      <c r="E608" s="93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  <c r="AA608" s="66"/>
      <c r="AB608" s="66"/>
      <c r="AC608" s="66"/>
      <c r="AD608" s="66"/>
      <c r="AE608" s="66"/>
      <c r="AF608" s="66"/>
      <c r="AG608" s="66"/>
      <c r="AH608" s="66"/>
      <c r="AI608" s="66"/>
    </row>
    <row r="609" spans="1:35" ht="14.25" customHeight="1" x14ac:dyDescent="0.3">
      <c r="A609" s="61"/>
      <c r="B609" s="94"/>
      <c r="C609" s="92"/>
      <c r="D609" s="66"/>
      <c r="E609" s="93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  <c r="AA609" s="66"/>
      <c r="AB609" s="66"/>
      <c r="AC609" s="66"/>
      <c r="AD609" s="66"/>
      <c r="AE609" s="66"/>
      <c r="AF609" s="66"/>
      <c r="AG609" s="66"/>
      <c r="AH609" s="66"/>
      <c r="AI609" s="66"/>
    </row>
    <row r="610" spans="1:35" ht="14.25" customHeight="1" x14ac:dyDescent="0.3">
      <c r="A610" s="61"/>
      <c r="B610" s="94"/>
      <c r="C610" s="92"/>
      <c r="D610" s="66"/>
      <c r="E610" s="93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  <c r="AA610" s="66"/>
      <c r="AB610" s="66"/>
      <c r="AC610" s="66"/>
      <c r="AD610" s="66"/>
      <c r="AE610" s="66"/>
      <c r="AF610" s="66"/>
      <c r="AG610" s="66"/>
      <c r="AH610" s="66"/>
      <c r="AI610" s="66"/>
    </row>
    <row r="611" spans="1:35" ht="14.25" customHeight="1" x14ac:dyDescent="0.3">
      <c r="A611" s="61"/>
      <c r="B611" s="94"/>
      <c r="C611" s="92"/>
      <c r="D611" s="66"/>
      <c r="E611" s="93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  <c r="AA611" s="66"/>
      <c r="AB611" s="66"/>
      <c r="AC611" s="66"/>
      <c r="AD611" s="66"/>
      <c r="AE611" s="66"/>
      <c r="AF611" s="66"/>
      <c r="AG611" s="66"/>
      <c r="AH611" s="66"/>
      <c r="AI611" s="66"/>
    </row>
    <row r="612" spans="1:35" ht="14.25" customHeight="1" x14ac:dyDescent="0.3">
      <c r="A612" s="61"/>
      <c r="B612" s="94"/>
      <c r="C612" s="92"/>
      <c r="D612" s="66"/>
      <c r="E612" s="93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  <c r="AA612" s="66"/>
      <c r="AB612" s="66"/>
      <c r="AC612" s="66"/>
      <c r="AD612" s="66"/>
      <c r="AE612" s="66"/>
      <c r="AF612" s="66"/>
      <c r="AG612" s="66"/>
      <c r="AH612" s="66"/>
      <c r="AI612" s="66"/>
    </row>
    <row r="613" spans="1:35" ht="14.25" customHeight="1" x14ac:dyDescent="0.3">
      <c r="A613" s="61"/>
      <c r="B613" s="94"/>
      <c r="C613" s="92"/>
      <c r="D613" s="66"/>
      <c r="E613" s="93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6"/>
      <c r="AB613" s="66"/>
      <c r="AC613" s="66"/>
      <c r="AD613" s="66"/>
      <c r="AE613" s="66"/>
      <c r="AF613" s="66"/>
      <c r="AG613" s="66"/>
      <c r="AH613" s="66"/>
      <c r="AI613" s="66"/>
    </row>
    <row r="614" spans="1:35" ht="14.25" customHeight="1" x14ac:dyDescent="0.3">
      <c r="A614" s="61"/>
      <c r="B614" s="94"/>
      <c r="C614" s="92"/>
      <c r="D614" s="66"/>
      <c r="E614" s="93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66"/>
      <c r="AB614" s="66"/>
      <c r="AC614" s="66"/>
      <c r="AD614" s="66"/>
      <c r="AE614" s="66"/>
      <c r="AF614" s="66"/>
      <c r="AG614" s="66"/>
      <c r="AH614" s="66"/>
      <c r="AI614" s="66"/>
    </row>
    <row r="615" spans="1:35" ht="14.25" customHeight="1" x14ac:dyDescent="0.3">
      <c r="A615" s="61"/>
      <c r="B615" s="94"/>
      <c r="C615" s="92"/>
      <c r="D615" s="66"/>
      <c r="E615" s="93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66"/>
      <c r="AB615" s="66"/>
      <c r="AC615" s="66"/>
      <c r="AD615" s="66"/>
      <c r="AE615" s="66"/>
      <c r="AF615" s="66"/>
      <c r="AG615" s="66"/>
      <c r="AH615" s="66"/>
      <c r="AI615" s="66"/>
    </row>
    <row r="616" spans="1:35" ht="14.25" customHeight="1" x14ac:dyDescent="0.3">
      <c r="A616" s="61"/>
      <c r="B616" s="94"/>
      <c r="C616" s="92"/>
      <c r="D616" s="66"/>
      <c r="E616" s="93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  <c r="AA616" s="66"/>
      <c r="AB616" s="66"/>
      <c r="AC616" s="66"/>
      <c r="AD616" s="66"/>
      <c r="AE616" s="66"/>
      <c r="AF616" s="66"/>
      <c r="AG616" s="66"/>
      <c r="AH616" s="66"/>
      <c r="AI616" s="66"/>
    </row>
    <row r="617" spans="1:35" ht="14.25" customHeight="1" x14ac:dyDescent="0.3">
      <c r="A617" s="61"/>
      <c r="B617" s="94"/>
      <c r="C617" s="92"/>
      <c r="D617" s="66"/>
      <c r="E617" s="93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  <c r="AA617" s="66"/>
      <c r="AB617" s="66"/>
      <c r="AC617" s="66"/>
      <c r="AD617" s="66"/>
      <c r="AE617" s="66"/>
      <c r="AF617" s="66"/>
      <c r="AG617" s="66"/>
      <c r="AH617" s="66"/>
      <c r="AI617" s="66"/>
    </row>
    <row r="618" spans="1:35" ht="14.25" customHeight="1" x14ac:dyDescent="0.3">
      <c r="A618" s="61"/>
      <c r="B618" s="94"/>
      <c r="C618" s="92"/>
      <c r="D618" s="66"/>
      <c r="E618" s="93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  <c r="AA618" s="66"/>
      <c r="AB618" s="66"/>
      <c r="AC618" s="66"/>
      <c r="AD618" s="66"/>
      <c r="AE618" s="66"/>
      <c r="AF618" s="66"/>
      <c r="AG618" s="66"/>
      <c r="AH618" s="66"/>
      <c r="AI618" s="66"/>
    </row>
    <row r="619" spans="1:35" ht="14.25" customHeight="1" x14ac:dyDescent="0.3">
      <c r="A619" s="61"/>
      <c r="B619" s="94"/>
      <c r="C619" s="92"/>
      <c r="D619" s="66"/>
      <c r="E619" s="93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  <c r="AA619" s="66"/>
      <c r="AB619" s="66"/>
      <c r="AC619" s="66"/>
      <c r="AD619" s="66"/>
      <c r="AE619" s="66"/>
      <c r="AF619" s="66"/>
      <c r="AG619" s="66"/>
      <c r="AH619" s="66"/>
      <c r="AI619" s="66"/>
    </row>
    <row r="620" spans="1:35" ht="14.25" customHeight="1" x14ac:dyDescent="0.3">
      <c r="A620" s="61"/>
      <c r="B620" s="94"/>
      <c r="C620" s="92"/>
      <c r="D620" s="66"/>
      <c r="E620" s="93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  <c r="AA620" s="66"/>
      <c r="AB620" s="66"/>
      <c r="AC620" s="66"/>
      <c r="AD620" s="66"/>
      <c r="AE620" s="66"/>
      <c r="AF620" s="66"/>
      <c r="AG620" s="66"/>
      <c r="AH620" s="66"/>
      <c r="AI620" s="66"/>
    </row>
    <row r="621" spans="1:35" ht="14.25" customHeight="1" x14ac:dyDescent="0.3">
      <c r="A621" s="61"/>
      <c r="B621" s="94"/>
      <c r="C621" s="92"/>
      <c r="D621" s="66"/>
      <c r="E621" s="93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  <c r="AA621" s="66"/>
      <c r="AB621" s="66"/>
      <c r="AC621" s="66"/>
      <c r="AD621" s="66"/>
      <c r="AE621" s="66"/>
      <c r="AF621" s="66"/>
      <c r="AG621" s="66"/>
      <c r="AH621" s="66"/>
      <c r="AI621" s="66"/>
    </row>
    <row r="622" spans="1:35" ht="14.25" customHeight="1" x14ac:dyDescent="0.3">
      <c r="A622" s="61"/>
      <c r="B622" s="94"/>
      <c r="C622" s="92"/>
      <c r="D622" s="66"/>
      <c r="E622" s="93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  <c r="AA622" s="66"/>
      <c r="AB622" s="66"/>
      <c r="AC622" s="66"/>
      <c r="AD622" s="66"/>
      <c r="AE622" s="66"/>
      <c r="AF622" s="66"/>
      <c r="AG622" s="66"/>
      <c r="AH622" s="66"/>
      <c r="AI622" s="66"/>
    </row>
    <row r="623" spans="1:35" ht="14.25" customHeight="1" x14ac:dyDescent="0.3">
      <c r="A623" s="61"/>
      <c r="B623" s="94"/>
      <c r="C623" s="92"/>
      <c r="D623" s="66"/>
      <c r="E623" s="93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  <c r="AA623" s="66"/>
      <c r="AB623" s="66"/>
      <c r="AC623" s="66"/>
      <c r="AD623" s="66"/>
      <c r="AE623" s="66"/>
      <c r="AF623" s="66"/>
      <c r="AG623" s="66"/>
      <c r="AH623" s="66"/>
      <c r="AI623" s="66"/>
    </row>
    <row r="624" spans="1:35" ht="14.25" customHeight="1" x14ac:dyDescent="0.3">
      <c r="A624" s="61"/>
      <c r="B624" s="94"/>
      <c r="C624" s="92"/>
      <c r="D624" s="66"/>
      <c r="E624" s="93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  <c r="AA624" s="66"/>
      <c r="AB624" s="66"/>
      <c r="AC624" s="66"/>
      <c r="AD624" s="66"/>
      <c r="AE624" s="66"/>
      <c r="AF624" s="66"/>
      <c r="AG624" s="66"/>
      <c r="AH624" s="66"/>
      <c r="AI624" s="66"/>
    </row>
    <row r="625" spans="1:35" ht="14.25" customHeight="1" x14ac:dyDescent="0.3">
      <c r="A625" s="61"/>
      <c r="B625" s="94"/>
      <c r="C625" s="92"/>
      <c r="D625" s="66"/>
      <c r="E625" s="93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  <c r="AA625" s="66"/>
      <c r="AB625" s="66"/>
      <c r="AC625" s="66"/>
      <c r="AD625" s="66"/>
      <c r="AE625" s="66"/>
      <c r="AF625" s="66"/>
      <c r="AG625" s="66"/>
      <c r="AH625" s="66"/>
      <c r="AI625" s="66"/>
    </row>
    <row r="626" spans="1:35" ht="14.25" customHeight="1" x14ac:dyDescent="0.3">
      <c r="A626" s="61"/>
      <c r="B626" s="94"/>
      <c r="C626" s="92"/>
      <c r="D626" s="66"/>
      <c r="E626" s="93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  <c r="AA626" s="66"/>
      <c r="AB626" s="66"/>
      <c r="AC626" s="66"/>
      <c r="AD626" s="66"/>
      <c r="AE626" s="66"/>
      <c r="AF626" s="66"/>
      <c r="AG626" s="66"/>
      <c r="AH626" s="66"/>
      <c r="AI626" s="66"/>
    </row>
    <row r="627" spans="1:35" ht="14.25" customHeight="1" x14ac:dyDescent="0.3">
      <c r="A627" s="61"/>
      <c r="B627" s="94"/>
      <c r="C627" s="92"/>
      <c r="D627" s="66"/>
      <c r="E627" s="93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  <c r="AA627" s="66"/>
      <c r="AB627" s="66"/>
      <c r="AC627" s="66"/>
      <c r="AD627" s="66"/>
      <c r="AE627" s="66"/>
      <c r="AF627" s="66"/>
      <c r="AG627" s="66"/>
      <c r="AH627" s="66"/>
      <c r="AI627" s="66"/>
    </row>
    <row r="628" spans="1:35" ht="14.25" customHeight="1" x14ac:dyDescent="0.3">
      <c r="A628" s="61"/>
      <c r="B628" s="94"/>
      <c r="C628" s="92"/>
      <c r="D628" s="66"/>
      <c r="E628" s="93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  <c r="AA628" s="66"/>
      <c r="AB628" s="66"/>
      <c r="AC628" s="66"/>
      <c r="AD628" s="66"/>
      <c r="AE628" s="66"/>
      <c r="AF628" s="66"/>
      <c r="AG628" s="66"/>
      <c r="AH628" s="66"/>
      <c r="AI628" s="66"/>
    </row>
    <row r="629" spans="1:35" ht="14.25" customHeight="1" x14ac:dyDescent="0.3">
      <c r="A629" s="61"/>
      <c r="B629" s="94"/>
      <c r="C629" s="92"/>
      <c r="D629" s="66"/>
      <c r="E629" s="93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  <c r="AA629" s="66"/>
      <c r="AB629" s="66"/>
      <c r="AC629" s="66"/>
      <c r="AD629" s="66"/>
      <c r="AE629" s="66"/>
      <c r="AF629" s="66"/>
      <c r="AG629" s="66"/>
      <c r="AH629" s="66"/>
      <c r="AI629" s="66"/>
    </row>
    <row r="630" spans="1:35" ht="14.25" customHeight="1" x14ac:dyDescent="0.3">
      <c r="A630" s="61"/>
      <c r="B630" s="94"/>
      <c r="C630" s="92"/>
      <c r="D630" s="66"/>
      <c r="E630" s="93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  <c r="AA630" s="66"/>
      <c r="AB630" s="66"/>
      <c r="AC630" s="66"/>
      <c r="AD630" s="66"/>
      <c r="AE630" s="66"/>
      <c r="AF630" s="66"/>
      <c r="AG630" s="66"/>
      <c r="AH630" s="66"/>
      <c r="AI630" s="66"/>
    </row>
    <row r="631" spans="1:35" ht="14.25" customHeight="1" x14ac:dyDescent="0.3">
      <c r="A631" s="61"/>
      <c r="B631" s="94"/>
      <c r="C631" s="92"/>
      <c r="D631" s="66"/>
      <c r="E631" s="93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  <c r="AA631" s="66"/>
      <c r="AB631" s="66"/>
      <c r="AC631" s="66"/>
      <c r="AD631" s="66"/>
      <c r="AE631" s="66"/>
      <c r="AF631" s="66"/>
      <c r="AG631" s="66"/>
      <c r="AH631" s="66"/>
      <c r="AI631" s="66"/>
    </row>
    <row r="632" spans="1:35" ht="14.25" customHeight="1" x14ac:dyDescent="0.3">
      <c r="A632" s="61"/>
      <c r="B632" s="94"/>
      <c r="C632" s="92"/>
      <c r="D632" s="66"/>
      <c r="E632" s="93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  <c r="AA632" s="66"/>
      <c r="AB632" s="66"/>
      <c r="AC632" s="66"/>
      <c r="AD632" s="66"/>
      <c r="AE632" s="66"/>
      <c r="AF632" s="66"/>
      <c r="AG632" s="66"/>
      <c r="AH632" s="66"/>
      <c r="AI632" s="66"/>
    </row>
    <row r="633" spans="1:35" ht="14.25" customHeight="1" x14ac:dyDescent="0.3">
      <c r="A633" s="61"/>
      <c r="B633" s="94"/>
      <c r="C633" s="92"/>
      <c r="D633" s="66"/>
      <c r="E633" s="93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  <c r="AA633" s="66"/>
      <c r="AB633" s="66"/>
      <c r="AC633" s="66"/>
      <c r="AD633" s="66"/>
      <c r="AE633" s="66"/>
      <c r="AF633" s="66"/>
      <c r="AG633" s="66"/>
      <c r="AH633" s="66"/>
      <c r="AI633" s="66"/>
    </row>
    <row r="634" spans="1:35" ht="14.25" customHeight="1" x14ac:dyDescent="0.3">
      <c r="A634" s="61"/>
      <c r="B634" s="94"/>
      <c r="C634" s="92"/>
      <c r="D634" s="66"/>
      <c r="E634" s="93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  <c r="AA634" s="66"/>
      <c r="AB634" s="66"/>
      <c r="AC634" s="66"/>
      <c r="AD634" s="66"/>
      <c r="AE634" s="66"/>
      <c r="AF634" s="66"/>
      <c r="AG634" s="66"/>
      <c r="AH634" s="66"/>
      <c r="AI634" s="66"/>
    </row>
    <row r="635" spans="1:35" ht="14.25" customHeight="1" x14ac:dyDescent="0.3">
      <c r="A635" s="61"/>
      <c r="B635" s="94"/>
      <c r="C635" s="92"/>
      <c r="D635" s="66"/>
      <c r="E635" s="93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  <c r="AA635" s="66"/>
      <c r="AB635" s="66"/>
      <c r="AC635" s="66"/>
      <c r="AD635" s="66"/>
      <c r="AE635" s="66"/>
      <c r="AF635" s="66"/>
      <c r="AG635" s="66"/>
      <c r="AH635" s="66"/>
      <c r="AI635" s="66"/>
    </row>
    <row r="636" spans="1:35" ht="14.25" customHeight="1" x14ac:dyDescent="0.3">
      <c r="A636" s="61"/>
      <c r="B636" s="94"/>
      <c r="C636" s="92"/>
      <c r="D636" s="66"/>
      <c r="E636" s="93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  <c r="AA636" s="66"/>
      <c r="AB636" s="66"/>
      <c r="AC636" s="66"/>
      <c r="AD636" s="66"/>
      <c r="AE636" s="66"/>
      <c r="AF636" s="66"/>
      <c r="AG636" s="66"/>
      <c r="AH636" s="66"/>
      <c r="AI636" s="66"/>
    </row>
    <row r="637" spans="1:35" ht="14.25" customHeight="1" x14ac:dyDescent="0.3">
      <c r="A637" s="61"/>
      <c r="B637" s="94"/>
      <c r="C637" s="92"/>
      <c r="D637" s="66"/>
      <c r="E637" s="93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  <c r="AA637" s="66"/>
      <c r="AB637" s="66"/>
      <c r="AC637" s="66"/>
      <c r="AD637" s="66"/>
      <c r="AE637" s="66"/>
      <c r="AF637" s="66"/>
      <c r="AG637" s="66"/>
      <c r="AH637" s="66"/>
      <c r="AI637" s="66"/>
    </row>
    <row r="638" spans="1:35" ht="14.25" customHeight="1" x14ac:dyDescent="0.3">
      <c r="A638" s="61"/>
      <c r="B638" s="94"/>
      <c r="C638" s="92"/>
      <c r="D638" s="66"/>
      <c r="E638" s="93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  <c r="AA638" s="66"/>
      <c r="AB638" s="66"/>
      <c r="AC638" s="66"/>
      <c r="AD638" s="66"/>
      <c r="AE638" s="66"/>
      <c r="AF638" s="66"/>
      <c r="AG638" s="66"/>
      <c r="AH638" s="66"/>
      <c r="AI638" s="66"/>
    </row>
    <row r="639" spans="1:35" ht="14.25" customHeight="1" x14ac:dyDescent="0.3">
      <c r="A639" s="61"/>
      <c r="B639" s="94"/>
      <c r="C639" s="92"/>
      <c r="D639" s="66"/>
      <c r="E639" s="93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  <c r="AA639" s="66"/>
      <c r="AB639" s="66"/>
      <c r="AC639" s="66"/>
      <c r="AD639" s="66"/>
      <c r="AE639" s="66"/>
      <c r="AF639" s="66"/>
      <c r="AG639" s="66"/>
      <c r="AH639" s="66"/>
      <c r="AI639" s="66"/>
    </row>
    <row r="640" spans="1:35" ht="14.25" customHeight="1" x14ac:dyDescent="0.3">
      <c r="A640" s="61"/>
      <c r="B640" s="94"/>
      <c r="C640" s="92"/>
      <c r="D640" s="66"/>
      <c r="E640" s="93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  <c r="AA640" s="66"/>
      <c r="AB640" s="66"/>
      <c r="AC640" s="66"/>
      <c r="AD640" s="66"/>
      <c r="AE640" s="66"/>
      <c r="AF640" s="66"/>
      <c r="AG640" s="66"/>
      <c r="AH640" s="66"/>
      <c r="AI640" s="66"/>
    </row>
    <row r="641" spans="1:35" ht="14.25" customHeight="1" x14ac:dyDescent="0.3">
      <c r="A641" s="61"/>
      <c r="B641" s="94"/>
      <c r="C641" s="92"/>
      <c r="D641" s="66"/>
      <c r="E641" s="93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  <c r="AA641" s="66"/>
      <c r="AB641" s="66"/>
      <c r="AC641" s="66"/>
      <c r="AD641" s="66"/>
      <c r="AE641" s="66"/>
      <c r="AF641" s="66"/>
      <c r="AG641" s="66"/>
      <c r="AH641" s="66"/>
      <c r="AI641" s="66"/>
    </row>
    <row r="642" spans="1:35" ht="14.25" customHeight="1" x14ac:dyDescent="0.3">
      <c r="A642" s="61"/>
      <c r="B642" s="94"/>
      <c r="C642" s="92"/>
      <c r="D642" s="66"/>
      <c r="E642" s="93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  <c r="AA642" s="66"/>
      <c r="AB642" s="66"/>
      <c r="AC642" s="66"/>
      <c r="AD642" s="66"/>
      <c r="AE642" s="66"/>
      <c r="AF642" s="66"/>
      <c r="AG642" s="66"/>
      <c r="AH642" s="66"/>
      <c r="AI642" s="66"/>
    </row>
    <row r="643" spans="1:35" ht="14.25" customHeight="1" x14ac:dyDescent="0.3">
      <c r="A643" s="61"/>
      <c r="B643" s="94"/>
      <c r="C643" s="92"/>
      <c r="D643" s="66"/>
      <c r="E643" s="93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  <c r="AA643" s="66"/>
      <c r="AB643" s="66"/>
      <c r="AC643" s="66"/>
      <c r="AD643" s="66"/>
      <c r="AE643" s="66"/>
      <c r="AF643" s="66"/>
      <c r="AG643" s="66"/>
      <c r="AH643" s="66"/>
      <c r="AI643" s="66"/>
    </row>
    <row r="644" spans="1:35" ht="14.25" customHeight="1" x14ac:dyDescent="0.3">
      <c r="A644" s="61"/>
      <c r="B644" s="94"/>
      <c r="C644" s="92"/>
      <c r="D644" s="66"/>
      <c r="E644" s="93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  <c r="AA644" s="66"/>
      <c r="AB644" s="66"/>
      <c r="AC644" s="66"/>
      <c r="AD644" s="66"/>
      <c r="AE644" s="66"/>
      <c r="AF644" s="66"/>
      <c r="AG644" s="66"/>
      <c r="AH644" s="66"/>
      <c r="AI644" s="66"/>
    </row>
    <row r="645" spans="1:35" ht="14.25" customHeight="1" x14ac:dyDescent="0.3">
      <c r="A645" s="61"/>
      <c r="B645" s="94"/>
      <c r="C645" s="92"/>
      <c r="D645" s="66"/>
      <c r="E645" s="93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  <c r="AA645" s="66"/>
      <c r="AB645" s="66"/>
      <c r="AC645" s="66"/>
      <c r="AD645" s="66"/>
      <c r="AE645" s="66"/>
      <c r="AF645" s="66"/>
      <c r="AG645" s="66"/>
      <c r="AH645" s="66"/>
      <c r="AI645" s="66"/>
    </row>
    <row r="646" spans="1:35" ht="14.25" customHeight="1" x14ac:dyDescent="0.3">
      <c r="A646" s="61"/>
      <c r="B646" s="94"/>
      <c r="C646" s="92"/>
      <c r="D646" s="66"/>
      <c r="E646" s="93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  <c r="AA646" s="66"/>
      <c r="AB646" s="66"/>
      <c r="AC646" s="66"/>
      <c r="AD646" s="66"/>
      <c r="AE646" s="66"/>
      <c r="AF646" s="66"/>
      <c r="AG646" s="66"/>
      <c r="AH646" s="66"/>
      <c r="AI646" s="66"/>
    </row>
    <row r="647" spans="1:35" ht="14.25" customHeight="1" x14ac:dyDescent="0.3">
      <c r="A647" s="61"/>
      <c r="B647" s="94"/>
      <c r="C647" s="92"/>
      <c r="D647" s="66"/>
      <c r="E647" s="93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  <c r="AA647" s="66"/>
      <c r="AB647" s="66"/>
      <c r="AC647" s="66"/>
      <c r="AD647" s="66"/>
      <c r="AE647" s="66"/>
      <c r="AF647" s="66"/>
      <c r="AG647" s="66"/>
      <c r="AH647" s="66"/>
      <c r="AI647" s="66"/>
    </row>
    <row r="648" spans="1:35" ht="14.25" customHeight="1" x14ac:dyDescent="0.3">
      <c r="A648" s="61"/>
      <c r="B648" s="94"/>
      <c r="C648" s="92"/>
      <c r="D648" s="66"/>
      <c r="E648" s="93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  <c r="AA648" s="66"/>
      <c r="AB648" s="66"/>
      <c r="AC648" s="66"/>
      <c r="AD648" s="66"/>
      <c r="AE648" s="66"/>
      <c r="AF648" s="66"/>
      <c r="AG648" s="66"/>
      <c r="AH648" s="66"/>
      <c r="AI648" s="66"/>
    </row>
    <row r="649" spans="1:35" ht="14.25" customHeight="1" x14ac:dyDescent="0.3">
      <c r="A649" s="61"/>
      <c r="B649" s="94"/>
      <c r="C649" s="92"/>
      <c r="D649" s="66"/>
      <c r="E649" s="93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  <c r="AA649" s="66"/>
      <c r="AB649" s="66"/>
      <c r="AC649" s="66"/>
      <c r="AD649" s="66"/>
      <c r="AE649" s="66"/>
      <c r="AF649" s="66"/>
      <c r="AG649" s="66"/>
      <c r="AH649" s="66"/>
      <c r="AI649" s="66"/>
    </row>
    <row r="650" spans="1:35" ht="14.25" customHeight="1" x14ac:dyDescent="0.3">
      <c r="A650" s="61"/>
      <c r="B650" s="94"/>
      <c r="C650" s="92"/>
      <c r="D650" s="66"/>
      <c r="E650" s="93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  <c r="AA650" s="66"/>
      <c r="AB650" s="66"/>
      <c r="AC650" s="66"/>
      <c r="AD650" s="66"/>
      <c r="AE650" s="66"/>
      <c r="AF650" s="66"/>
      <c r="AG650" s="66"/>
      <c r="AH650" s="66"/>
      <c r="AI650" s="66"/>
    </row>
    <row r="651" spans="1:35" ht="14.25" customHeight="1" x14ac:dyDescent="0.3">
      <c r="A651" s="61"/>
      <c r="B651" s="94"/>
      <c r="C651" s="92"/>
      <c r="D651" s="66"/>
      <c r="E651" s="93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  <c r="AA651" s="66"/>
      <c r="AB651" s="66"/>
      <c r="AC651" s="66"/>
      <c r="AD651" s="66"/>
      <c r="AE651" s="66"/>
      <c r="AF651" s="66"/>
      <c r="AG651" s="66"/>
      <c r="AH651" s="66"/>
      <c r="AI651" s="66"/>
    </row>
    <row r="652" spans="1:35" ht="14.25" customHeight="1" x14ac:dyDescent="0.3">
      <c r="A652" s="61"/>
      <c r="B652" s="94"/>
      <c r="C652" s="92"/>
      <c r="D652" s="66"/>
      <c r="E652" s="93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  <c r="AA652" s="66"/>
      <c r="AB652" s="66"/>
      <c r="AC652" s="66"/>
      <c r="AD652" s="66"/>
      <c r="AE652" s="66"/>
      <c r="AF652" s="66"/>
      <c r="AG652" s="66"/>
      <c r="AH652" s="66"/>
      <c r="AI652" s="66"/>
    </row>
    <row r="653" spans="1:35" ht="14.25" customHeight="1" x14ac:dyDescent="0.3">
      <c r="A653" s="61"/>
      <c r="B653" s="94"/>
      <c r="C653" s="92"/>
      <c r="D653" s="66"/>
      <c r="E653" s="93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  <c r="AA653" s="66"/>
      <c r="AB653" s="66"/>
      <c r="AC653" s="66"/>
      <c r="AD653" s="66"/>
      <c r="AE653" s="66"/>
      <c r="AF653" s="66"/>
      <c r="AG653" s="66"/>
      <c r="AH653" s="66"/>
      <c r="AI653" s="66"/>
    </row>
    <row r="654" spans="1:35" ht="14.25" customHeight="1" x14ac:dyDescent="0.3">
      <c r="A654" s="61"/>
      <c r="B654" s="94"/>
      <c r="C654" s="92"/>
      <c r="D654" s="66"/>
      <c r="E654" s="93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  <c r="AA654" s="66"/>
      <c r="AB654" s="66"/>
      <c r="AC654" s="66"/>
      <c r="AD654" s="66"/>
      <c r="AE654" s="66"/>
      <c r="AF654" s="66"/>
      <c r="AG654" s="66"/>
      <c r="AH654" s="66"/>
      <c r="AI654" s="66"/>
    </row>
    <row r="655" spans="1:35" ht="14.25" customHeight="1" x14ac:dyDescent="0.3">
      <c r="A655" s="61"/>
      <c r="B655" s="94"/>
      <c r="C655" s="92"/>
      <c r="D655" s="66"/>
      <c r="E655" s="93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  <c r="AA655" s="66"/>
      <c r="AB655" s="66"/>
      <c r="AC655" s="66"/>
      <c r="AD655" s="66"/>
      <c r="AE655" s="66"/>
      <c r="AF655" s="66"/>
      <c r="AG655" s="66"/>
      <c r="AH655" s="66"/>
      <c r="AI655" s="66"/>
    </row>
    <row r="656" spans="1:35" ht="14.25" customHeight="1" x14ac:dyDescent="0.3">
      <c r="A656" s="61"/>
      <c r="B656" s="94"/>
      <c r="C656" s="92"/>
      <c r="D656" s="66"/>
      <c r="E656" s="93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  <c r="AA656" s="66"/>
      <c r="AB656" s="66"/>
      <c r="AC656" s="66"/>
      <c r="AD656" s="66"/>
      <c r="AE656" s="66"/>
      <c r="AF656" s="66"/>
      <c r="AG656" s="66"/>
      <c r="AH656" s="66"/>
      <c r="AI656" s="66"/>
    </row>
    <row r="657" spans="1:35" ht="14.25" customHeight="1" x14ac:dyDescent="0.3">
      <c r="A657" s="61"/>
      <c r="B657" s="94"/>
      <c r="C657" s="92"/>
      <c r="D657" s="66"/>
      <c r="E657" s="93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  <c r="AA657" s="66"/>
      <c r="AB657" s="66"/>
      <c r="AC657" s="66"/>
      <c r="AD657" s="66"/>
      <c r="AE657" s="66"/>
      <c r="AF657" s="66"/>
      <c r="AG657" s="66"/>
      <c r="AH657" s="66"/>
      <c r="AI657" s="66"/>
    </row>
    <row r="658" spans="1:35" ht="14.25" customHeight="1" x14ac:dyDescent="0.3">
      <c r="A658" s="61"/>
      <c r="B658" s="94"/>
      <c r="C658" s="92"/>
      <c r="D658" s="66"/>
      <c r="E658" s="93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  <c r="AA658" s="66"/>
      <c r="AB658" s="66"/>
      <c r="AC658" s="66"/>
      <c r="AD658" s="66"/>
      <c r="AE658" s="66"/>
      <c r="AF658" s="66"/>
      <c r="AG658" s="66"/>
      <c r="AH658" s="66"/>
      <c r="AI658" s="66"/>
    </row>
    <row r="659" spans="1:35" ht="14.25" customHeight="1" x14ac:dyDescent="0.3">
      <c r="A659" s="61"/>
      <c r="B659" s="94"/>
      <c r="C659" s="92"/>
      <c r="D659" s="66"/>
      <c r="E659" s="93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  <c r="AA659" s="66"/>
      <c r="AB659" s="66"/>
      <c r="AC659" s="66"/>
      <c r="AD659" s="66"/>
      <c r="AE659" s="66"/>
      <c r="AF659" s="66"/>
      <c r="AG659" s="66"/>
      <c r="AH659" s="66"/>
      <c r="AI659" s="66"/>
    </row>
    <row r="660" spans="1:35" ht="14.25" customHeight="1" x14ac:dyDescent="0.3">
      <c r="A660" s="61"/>
      <c r="B660" s="94"/>
      <c r="C660" s="92"/>
      <c r="D660" s="66"/>
      <c r="E660" s="93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  <c r="AA660" s="66"/>
      <c r="AB660" s="66"/>
      <c r="AC660" s="66"/>
      <c r="AD660" s="66"/>
      <c r="AE660" s="66"/>
      <c r="AF660" s="66"/>
      <c r="AG660" s="66"/>
      <c r="AH660" s="66"/>
      <c r="AI660" s="66"/>
    </row>
    <row r="661" spans="1:35" ht="14.25" customHeight="1" x14ac:dyDescent="0.3">
      <c r="A661" s="61"/>
      <c r="B661" s="94"/>
      <c r="C661" s="92"/>
      <c r="D661" s="66"/>
      <c r="E661" s="93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  <c r="AA661" s="66"/>
      <c r="AB661" s="66"/>
      <c r="AC661" s="66"/>
      <c r="AD661" s="66"/>
      <c r="AE661" s="66"/>
      <c r="AF661" s="66"/>
      <c r="AG661" s="66"/>
      <c r="AH661" s="66"/>
      <c r="AI661" s="66"/>
    </row>
    <row r="662" spans="1:35" ht="14.25" customHeight="1" x14ac:dyDescent="0.3">
      <c r="A662" s="61"/>
      <c r="B662" s="94"/>
      <c r="C662" s="92"/>
      <c r="D662" s="66"/>
      <c r="E662" s="93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  <c r="AA662" s="66"/>
      <c r="AB662" s="66"/>
      <c r="AC662" s="66"/>
      <c r="AD662" s="66"/>
      <c r="AE662" s="66"/>
      <c r="AF662" s="66"/>
      <c r="AG662" s="66"/>
      <c r="AH662" s="66"/>
      <c r="AI662" s="66"/>
    </row>
    <row r="663" spans="1:35" ht="14.25" customHeight="1" x14ac:dyDescent="0.3">
      <c r="A663" s="61"/>
      <c r="B663" s="94"/>
      <c r="C663" s="92"/>
      <c r="D663" s="66"/>
      <c r="E663" s="93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  <c r="AA663" s="66"/>
      <c r="AB663" s="66"/>
      <c r="AC663" s="66"/>
      <c r="AD663" s="66"/>
      <c r="AE663" s="66"/>
      <c r="AF663" s="66"/>
      <c r="AG663" s="66"/>
      <c r="AH663" s="66"/>
      <c r="AI663" s="66"/>
    </row>
    <row r="664" spans="1:35" ht="14.25" customHeight="1" x14ac:dyDescent="0.3">
      <c r="A664" s="61"/>
      <c r="B664" s="94"/>
      <c r="C664" s="92"/>
      <c r="D664" s="66"/>
      <c r="E664" s="93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  <c r="AA664" s="66"/>
      <c r="AB664" s="66"/>
      <c r="AC664" s="66"/>
      <c r="AD664" s="66"/>
      <c r="AE664" s="66"/>
      <c r="AF664" s="66"/>
      <c r="AG664" s="66"/>
      <c r="AH664" s="66"/>
      <c r="AI664" s="66"/>
    </row>
    <row r="665" spans="1:35" ht="14.25" customHeight="1" x14ac:dyDescent="0.3">
      <c r="A665" s="61"/>
      <c r="B665" s="94"/>
      <c r="C665" s="92"/>
      <c r="D665" s="66"/>
      <c r="E665" s="93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  <c r="AA665" s="66"/>
      <c r="AB665" s="66"/>
      <c r="AC665" s="66"/>
      <c r="AD665" s="66"/>
      <c r="AE665" s="66"/>
      <c r="AF665" s="66"/>
      <c r="AG665" s="66"/>
      <c r="AH665" s="66"/>
      <c r="AI665" s="66"/>
    </row>
    <row r="666" spans="1:35" ht="14.25" customHeight="1" x14ac:dyDescent="0.3">
      <c r="A666" s="61"/>
      <c r="B666" s="94"/>
      <c r="C666" s="92"/>
      <c r="D666" s="66"/>
      <c r="E666" s="93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  <c r="AA666" s="66"/>
      <c r="AB666" s="66"/>
      <c r="AC666" s="66"/>
      <c r="AD666" s="66"/>
      <c r="AE666" s="66"/>
      <c r="AF666" s="66"/>
      <c r="AG666" s="66"/>
      <c r="AH666" s="66"/>
      <c r="AI666" s="66"/>
    </row>
    <row r="667" spans="1:35" ht="14.25" customHeight="1" x14ac:dyDescent="0.3">
      <c r="A667" s="61"/>
      <c r="B667" s="94"/>
      <c r="C667" s="92"/>
      <c r="D667" s="66"/>
      <c r="E667" s="93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  <c r="AA667" s="66"/>
      <c r="AB667" s="66"/>
      <c r="AC667" s="66"/>
      <c r="AD667" s="66"/>
      <c r="AE667" s="66"/>
      <c r="AF667" s="66"/>
      <c r="AG667" s="66"/>
      <c r="AH667" s="66"/>
      <c r="AI667" s="66"/>
    </row>
    <row r="668" spans="1:35" ht="14.25" customHeight="1" x14ac:dyDescent="0.3">
      <c r="A668" s="61"/>
      <c r="B668" s="94"/>
      <c r="C668" s="92"/>
      <c r="D668" s="66"/>
      <c r="E668" s="93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  <c r="AA668" s="66"/>
      <c r="AB668" s="66"/>
      <c r="AC668" s="66"/>
      <c r="AD668" s="66"/>
      <c r="AE668" s="66"/>
      <c r="AF668" s="66"/>
      <c r="AG668" s="66"/>
      <c r="AH668" s="66"/>
      <c r="AI668" s="66"/>
    </row>
    <row r="669" spans="1:35" ht="14.25" customHeight="1" x14ac:dyDescent="0.3">
      <c r="A669" s="61"/>
      <c r="B669" s="94"/>
      <c r="C669" s="92"/>
      <c r="D669" s="66"/>
      <c r="E669" s="93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  <c r="AA669" s="66"/>
      <c r="AB669" s="66"/>
      <c r="AC669" s="66"/>
      <c r="AD669" s="66"/>
      <c r="AE669" s="66"/>
      <c r="AF669" s="66"/>
      <c r="AG669" s="66"/>
      <c r="AH669" s="66"/>
      <c r="AI669" s="66"/>
    </row>
    <row r="670" spans="1:35" ht="14.25" customHeight="1" x14ac:dyDescent="0.3">
      <c r="A670" s="61"/>
      <c r="B670" s="94"/>
      <c r="C670" s="92"/>
      <c r="D670" s="66"/>
      <c r="E670" s="93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  <c r="AA670" s="66"/>
      <c r="AB670" s="66"/>
      <c r="AC670" s="66"/>
      <c r="AD670" s="66"/>
      <c r="AE670" s="66"/>
      <c r="AF670" s="66"/>
      <c r="AG670" s="66"/>
      <c r="AH670" s="66"/>
      <c r="AI670" s="66"/>
    </row>
    <row r="671" spans="1:35" ht="14.25" customHeight="1" x14ac:dyDescent="0.3">
      <c r="A671" s="61"/>
      <c r="B671" s="94"/>
      <c r="C671" s="92"/>
      <c r="D671" s="66"/>
      <c r="E671" s="93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  <c r="AA671" s="66"/>
      <c r="AB671" s="66"/>
      <c r="AC671" s="66"/>
      <c r="AD671" s="66"/>
      <c r="AE671" s="66"/>
      <c r="AF671" s="66"/>
      <c r="AG671" s="66"/>
      <c r="AH671" s="66"/>
      <c r="AI671" s="66"/>
    </row>
    <row r="672" spans="1:35" ht="14.25" customHeight="1" x14ac:dyDescent="0.3">
      <c r="A672" s="61"/>
      <c r="B672" s="94"/>
      <c r="C672" s="92"/>
      <c r="D672" s="66"/>
      <c r="E672" s="93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  <c r="AA672" s="66"/>
      <c r="AB672" s="66"/>
      <c r="AC672" s="66"/>
      <c r="AD672" s="66"/>
      <c r="AE672" s="66"/>
      <c r="AF672" s="66"/>
      <c r="AG672" s="66"/>
      <c r="AH672" s="66"/>
      <c r="AI672" s="66"/>
    </row>
    <row r="673" spans="1:35" ht="14.25" customHeight="1" x14ac:dyDescent="0.3">
      <c r="A673" s="61"/>
      <c r="B673" s="94"/>
      <c r="C673" s="92"/>
      <c r="D673" s="66"/>
      <c r="E673" s="93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  <c r="AA673" s="66"/>
      <c r="AB673" s="66"/>
      <c r="AC673" s="66"/>
      <c r="AD673" s="66"/>
      <c r="AE673" s="66"/>
      <c r="AF673" s="66"/>
      <c r="AG673" s="66"/>
      <c r="AH673" s="66"/>
      <c r="AI673" s="66"/>
    </row>
    <row r="674" spans="1:35" ht="14.25" customHeight="1" x14ac:dyDescent="0.3">
      <c r="A674" s="61"/>
      <c r="B674" s="94"/>
      <c r="C674" s="92"/>
      <c r="D674" s="66"/>
      <c r="E674" s="93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  <c r="AA674" s="66"/>
      <c r="AB674" s="66"/>
      <c r="AC674" s="66"/>
      <c r="AD674" s="66"/>
      <c r="AE674" s="66"/>
      <c r="AF674" s="66"/>
      <c r="AG674" s="66"/>
      <c r="AH674" s="66"/>
      <c r="AI674" s="66"/>
    </row>
    <row r="675" spans="1:35" ht="14.25" customHeight="1" x14ac:dyDescent="0.3">
      <c r="A675" s="61"/>
      <c r="B675" s="94"/>
      <c r="C675" s="92"/>
      <c r="D675" s="66"/>
      <c r="E675" s="93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  <c r="AA675" s="66"/>
      <c r="AB675" s="66"/>
      <c r="AC675" s="66"/>
      <c r="AD675" s="66"/>
      <c r="AE675" s="66"/>
      <c r="AF675" s="66"/>
      <c r="AG675" s="66"/>
      <c r="AH675" s="66"/>
      <c r="AI675" s="66"/>
    </row>
    <row r="676" spans="1:35" ht="14.25" customHeight="1" x14ac:dyDescent="0.3">
      <c r="A676" s="61"/>
      <c r="B676" s="94"/>
      <c r="C676" s="92"/>
      <c r="D676" s="66"/>
      <c r="E676" s="93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  <c r="AA676" s="66"/>
      <c r="AB676" s="66"/>
      <c r="AC676" s="66"/>
      <c r="AD676" s="66"/>
      <c r="AE676" s="66"/>
      <c r="AF676" s="66"/>
      <c r="AG676" s="66"/>
      <c r="AH676" s="66"/>
      <c r="AI676" s="66"/>
    </row>
    <row r="677" spans="1:35" ht="14.25" customHeight="1" x14ac:dyDescent="0.3">
      <c r="A677" s="61"/>
      <c r="B677" s="94"/>
      <c r="C677" s="92"/>
      <c r="D677" s="66"/>
      <c r="E677" s="93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  <c r="AA677" s="66"/>
      <c r="AB677" s="66"/>
      <c r="AC677" s="66"/>
      <c r="AD677" s="66"/>
      <c r="AE677" s="66"/>
      <c r="AF677" s="66"/>
      <c r="AG677" s="66"/>
      <c r="AH677" s="66"/>
      <c r="AI677" s="66"/>
    </row>
    <row r="678" spans="1:35" ht="14.25" customHeight="1" x14ac:dyDescent="0.3">
      <c r="A678" s="61"/>
      <c r="B678" s="94"/>
      <c r="C678" s="92"/>
      <c r="D678" s="66"/>
      <c r="E678" s="93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  <c r="AA678" s="66"/>
      <c r="AB678" s="66"/>
      <c r="AC678" s="66"/>
      <c r="AD678" s="66"/>
      <c r="AE678" s="66"/>
      <c r="AF678" s="66"/>
      <c r="AG678" s="66"/>
      <c r="AH678" s="66"/>
      <c r="AI678" s="66"/>
    </row>
    <row r="679" spans="1:35" ht="14.25" customHeight="1" x14ac:dyDescent="0.3">
      <c r="A679" s="61"/>
      <c r="B679" s="94"/>
      <c r="C679" s="92"/>
      <c r="D679" s="66"/>
      <c r="E679" s="93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  <c r="AA679" s="66"/>
      <c r="AB679" s="66"/>
      <c r="AC679" s="66"/>
      <c r="AD679" s="66"/>
      <c r="AE679" s="66"/>
      <c r="AF679" s="66"/>
      <c r="AG679" s="66"/>
      <c r="AH679" s="66"/>
      <c r="AI679" s="66"/>
    </row>
    <row r="680" spans="1:35" ht="14.25" customHeight="1" x14ac:dyDescent="0.3">
      <c r="A680" s="61"/>
      <c r="B680" s="94"/>
      <c r="C680" s="92"/>
      <c r="D680" s="66"/>
      <c r="E680" s="93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  <c r="AA680" s="66"/>
      <c r="AB680" s="66"/>
      <c r="AC680" s="66"/>
      <c r="AD680" s="66"/>
      <c r="AE680" s="66"/>
      <c r="AF680" s="66"/>
      <c r="AG680" s="66"/>
      <c r="AH680" s="66"/>
      <c r="AI680" s="66"/>
    </row>
    <row r="681" spans="1:35" ht="14.25" customHeight="1" x14ac:dyDescent="0.3">
      <c r="A681" s="61"/>
      <c r="B681" s="94"/>
      <c r="C681" s="92"/>
      <c r="D681" s="66"/>
      <c r="E681" s="93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  <c r="AA681" s="66"/>
      <c r="AB681" s="66"/>
      <c r="AC681" s="66"/>
      <c r="AD681" s="66"/>
      <c r="AE681" s="66"/>
      <c r="AF681" s="66"/>
      <c r="AG681" s="66"/>
      <c r="AH681" s="66"/>
      <c r="AI681" s="66"/>
    </row>
    <row r="682" spans="1:35" ht="14.25" customHeight="1" x14ac:dyDescent="0.3">
      <c r="A682" s="61"/>
      <c r="B682" s="94"/>
      <c r="C682" s="92"/>
      <c r="D682" s="66"/>
      <c r="E682" s="93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  <c r="AA682" s="66"/>
      <c r="AB682" s="66"/>
      <c r="AC682" s="66"/>
      <c r="AD682" s="66"/>
      <c r="AE682" s="66"/>
      <c r="AF682" s="66"/>
      <c r="AG682" s="66"/>
      <c r="AH682" s="66"/>
      <c r="AI682" s="66"/>
    </row>
    <row r="683" spans="1:35" ht="14.25" customHeight="1" x14ac:dyDescent="0.3">
      <c r="A683" s="61"/>
      <c r="B683" s="94"/>
      <c r="C683" s="92"/>
      <c r="D683" s="66"/>
      <c r="E683" s="93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  <c r="AA683" s="66"/>
      <c r="AB683" s="66"/>
      <c r="AC683" s="66"/>
      <c r="AD683" s="66"/>
      <c r="AE683" s="66"/>
      <c r="AF683" s="66"/>
      <c r="AG683" s="66"/>
      <c r="AH683" s="66"/>
      <c r="AI683" s="66"/>
    </row>
    <row r="684" spans="1:35" ht="14.25" customHeight="1" x14ac:dyDescent="0.3">
      <c r="A684" s="61"/>
      <c r="B684" s="94"/>
      <c r="C684" s="92"/>
      <c r="D684" s="66"/>
      <c r="E684" s="93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  <c r="AA684" s="66"/>
      <c r="AB684" s="66"/>
      <c r="AC684" s="66"/>
      <c r="AD684" s="66"/>
      <c r="AE684" s="66"/>
      <c r="AF684" s="66"/>
      <c r="AG684" s="66"/>
      <c r="AH684" s="66"/>
      <c r="AI684" s="66"/>
    </row>
    <row r="685" spans="1:35" ht="14.25" customHeight="1" x14ac:dyDescent="0.3">
      <c r="A685" s="61"/>
      <c r="B685" s="94"/>
      <c r="C685" s="92"/>
      <c r="D685" s="66"/>
      <c r="E685" s="93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  <c r="AA685" s="66"/>
      <c r="AB685" s="66"/>
      <c r="AC685" s="66"/>
      <c r="AD685" s="66"/>
      <c r="AE685" s="66"/>
      <c r="AF685" s="66"/>
      <c r="AG685" s="66"/>
      <c r="AH685" s="66"/>
      <c r="AI685" s="66"/>
    </row>
    <row r="686" spans="1:35" ht="14.25" customHeight="1" x14ac:dyDescent="0.3">
      <c r="A686" s="61"/>
      <c r="B686" s="94"/>
      <c r="C686" s="92"/>
      <c r="D686" s="66"/>
      <c r="E686" s="93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  <c r="AA686" s="66"/>
      <c r="AB686" s="66"/>
      <c r="AC686" s="66"/>
      <c r="AD686" s="66"/>
      <c r="AE686" s="66"/>
      <c r="AF686" s="66"/>
      <c r="AG686" s="66"/>
      <c r="AH686" s="66"/>
      <c r="AI686" s="66"/>
    </row>
    <row r="687" spans="1:35" ht="14.25" customHeight="1" x14ac:dyDescent="0.3">
      <c r="A687" s="61"/>
      <c r="B687" s="94"/>
      <c r="C687" s="92"/>
      <c r="D687" s="66"/>
      <c r="E687" s="93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  <c r="AA687" s="66"/>
      <c r="AB687" s="66"/>
      <c r="AC687" s="66"/>
      <c r="AD687" s="66"/>
      <c r="AE687" s="66"/>
      <c r="AF687" s="66"/>
      <c r="AG687" s="66"/>
      <c r="AH687" s="66"/>
      <c r="AI687" s="66"/>
    </row>
    <row r="688" spans="1:35" ht="14.25" customHeight="1" x14ac:dyDescent="0.3">
      <c r="A688" s="61"/>
      <c r="B688" s="94"/>
      <c r="C688" s="92"/>
      <c r="D688" s="66"/>
      <c r="E688" s="93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  <c r="AA688" s="66"/>
      <c r="AB688" s="66"/>
      <c r="AC688" s="66"/>
      <c r="AD688" s="66"/>
      <c r="AE688" s="66"/>
      <c r="AF688" s="66"/>
      <c r="AG688" s="66"/>
      <c r="AH688" s="66"/>
      <c r="AI688" s="66"/>
    </row>
    <row r="689" spans="1:35" ht="14.25" customHeight="1" x14ac:dyDescent="0.3">
      <c r="A689" s="61"/>
      <c r="B689" s="94"/>
      <c r="C689" s="92"/>
      <c r="D689" s="66"/>
      <c r="E689" s="93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  <c r="AA689" s="66"/>
      <c r="AB689" s="66"/>
      <c r="AC689" s="66"/>
      <c r="AD689" s="66"/>
      <c r="AE689" s="66"/>
      <c r="AF689" s="66"/>
      <c r="AG689" s="66"/>
      <c r="AH689" s="66"/>
      <c r="AI689" s="66"/>
    </row>
    <row r="690" spans="1:35" ht="14.25" customHeight="1" x14ac:dyDescent="0.3">
      <c r="A690" s="61"/>
      <c r="B690" s="94"/>
      <c r="C690" s="92"/>
      <c r="D690" s="66"/>
      <c r="E690" s="93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  <c r="AA690" s="66"/>
      <c r="AB690" s="66"/>
      <c r="AC690" s="66"/>
      <c r="AD690" s="66"/>
      <c r="AE690" s="66"/>
      <c r="AF690" s="66"/>
      <c r="AG690" s="66"/>
      <c r="AH690" s="66"/>
      <c r="AI690" s="66"/>
    </row>
    <row r="691" spans="1:35" ht="14.25" customHeight="1" x14ac:dyDescent="0.3">
      <c r="A691" s="61"/>
      <c r="B691" s="94"/>
      <c r="C691" s="92"/>
      <c r="D691" s="66"/>
      <c r="E691" s="93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  <c r="AA691" s="66"/>
      <c r="AB691" s="66"/>
      <c r="AC691" s="66"/>
      <c r="AD691" s="66"/>
      <c r="AE691" s="66"/>
      <c r="AF691" s="66"/>
      <c r="AG691" s="66"/>
      <c r="AH691" s="66"/>
      <c r="AI691" s="66"/>
    </row>
    <row r="692" spans="1:35" ht="14.25" customHeight="1" x14ac:dyDescent="0.3">
      <c r="A692" s="61"/>
      <c r="B692" s="94"/>
      <c r="C692" s="92"/>
      <c r="D692" s="66"/>
      <c r="E692" s="93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  <c r="AA692" s="66"/>
      <c r="AB692" s="66"/>
      <c r="AC692" s="66"/>
      <c r="AD692" s="66"/>
      <c r="AE692" s="66"/>
      <c r="AF692" s="66"/>
      <c r="AG692" s="66"/>
      <c r="AH692" s="66"/>
      <c r="AI692" s="66"/>
    </row>
    <row r="693" spans="1:35" ht="14.25" customHeight="1" x14ac:dyDescent="0.3">
      <c r="A693" s="61"/>
      <c r="B693" s="94"/>
      <c r="C693" s="92"/>
      <c r="D693" s="66"/>
      <c r="E693" s="93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  <c r="AA693" s="66"/>
      <c r="AB693" s="66"/>
      <c r="AC693" s="66"/>
      <c r="AD693" s="66"/>
      <c r="AE693" s="66"/>
      <c r="AF693" s="66"/>
      <c r="AG693" s="66"/>
      <c r="AH693" s="66"/>
      <c r="AI693" s="66"/>
    </row>
    <row r="694" spans="1:35" ht="14.25" customHeight="1" x14ac:dyDescent="0.3">
      <c r="A694" s="61"/>
      <c r="B694" s="94"/>
      <c r="C694" s="92"/>
      <c r="D694" s="66"/>
      <c r="E694" s="93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  <c r="AA694" s="66"/>
      <c r="AB694" s="66"/>
      <c r="AC694" s="66"/>
      <c r="AD694" s="66"/>
      <c r="AE694" s="66"/>
      <c r="AF694" s="66"/>
      <c r="AG694" s="66"/>
      <c r="AH694" s="66"/>
      <c r="AI694" s="66"/>
    </row>
    <row r="695" spans="1:35" ht="14.25" customHeight="1" x14ac:dyDescent="0.3">
      <c r="A695" s="61"/>
      <c r="B695" s="94"/>
      <c r="C695" s="92"/>
      <c r="D695" s="66"/>
      <c r="E695" s="93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  <c r="AA695" s="66"/>
      <c r="AB695" s="66"/>
      <c r="AC695" s="66"/>
      <c r="AD695" s="66"/>
      <c r="AE695" s="66"/>
      <c r="AF695" s="66"/>
      <c r="AG695" s="66"/>
      <c r="AH695" s="66"/>
      <c r="AI695" s="66"/>
    </row>
    <row r="696" spans="1:35" ht="14.25" customHeight="1" x14ac:dyDescent="0.3">
      <c r="A696" s="61"/>
      <c r="B696" s="94"/>
      <c r="C696" s="92"/>
      <c r="D696" s="66"/>
      <c r="E696" s="93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  <c r="AA696" s="66"/>
      <c r="AB696" s="66"/>
      <c r="AC696" s="66"/>
      <c r="AD696" s="66"/>
      <c r="AE696" s="66"/>
      <c r="AF696" s="66"/>
      <c r="AG696" s="66"/>
      <c r="AH696" s="66"/>
      <c r="AI696" s="66"/>
    </row>
    <row r="697" spans="1:35" ht="14.25" customHeight="1" x14ac:dyDescent="0.3">
      <c r="A697" s="61"/>
      <c r="B697" s="94"/>
      <c r="C697" s="92"/>
      <c r="D697" s="66"/>
      <c r="E697" s="93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  <c r="AA697" s="66"/>
      <c r="AB697" s="66"/>
      <c r="AC697" s="66"/>
      <c r="AD697" s="66"/>
      <c r="AE697" s="66"/>
      <c r="AF697" s="66"/>
      <c r="AG697" s="66"/>
      <c r="AH697" s="66"/>
      <c r="AI697" s="66"/>
    </row>
    <row r="698" spans="1:35" ht="14.25" customHeight="1" x14ac:dyDescent="0.3">
      <c r="A698" s="61"/>
      <c r="B698" s="94"/>
      <c r="C698" s="92"/>
      <c r="D698" s="66"/>
      <c r="E698" s="93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  <c r="AA698" s="66"/>
      <c r="AB698" s="66"/>
      <c r="AC698" s="66"/>
      <c r="AD698" s="66"/>
      <c r="AE698" s="66"/>
      <c r="AF698" s="66"/>
      <c r="AG698" s="66"/>
      <c r="AH698" s="66"/>
      <c r="AI698" s="66"/>
    </row>
    <row r="699" spans="1:35" ht="14.25" customHeight="1" x14ac:dyDescent="0.3">
      <c r="A699" s="61"/>
      <c r="B699" s="94"/>
      <c r="C699" s="92"/>
      <c r="D699" s="66"/>
      <c r="E699" s="93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  <c r="AA699" s="66"/>
      <c r="AB699" s="66"/>
      <c r="AC699" s="66"/>
      <c r="AD699" s="66"/>
      <c r="AE699" s="66"/>
      <c r="AF699" s="66"/>
      <c r="AG699" s="66"/>
      <c r="AH699" s="66"/>
      <c r="AI699" s="66"/>
    </row>
    <row r="700" spans="1:35" ht="14.25" customHeight="1" x14ac:dyDescent="0.3">
      <c r="A700" s="61"/>
      <c r="B700" s="94"/>
      <c r="C700" s="92"/>
      <c r="D700" s="66"/>
      <c r="E700" s="93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  <c r="AA700" s="66"/>
      <c r="AB700" s="66"/>
      <c r="AC700" s="66"/>
      <c r="AD700" s="66"/>
      <c r="AE700" s="66"/>
      <c r="AF700" s="66"/>
      <c r="AG700" s="66"/>
      <c r="AH700" s="66"/>
      <c r="AI700" s="66"/>
    </row>
    <row r="701" spans="1:35" ht="14.25" customHeight="1" x14ac:dyDescent="0.3">
      <c r="A701" s="61"/>
      <c r="B701" s="94"/>
      <c r="C701" s="92"/>
      <c r="D701" s="66"/>
      <c r="E701" s="93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  <c r="AA701" s="66"/>
      <c r="AB701" s="66"/>
      <c r="AC701" s="66"/>
      <c r="AD701" s="66"/>
      <c r="AE701" s="66"/>
      <c r="AF701" s="66"/>
      <c r="AG701" s="66"/>
      <c r="AH701" s="66"/>
      <c r="AI701" s="66"/>
    </row>
    <row r="702" spans="1:35" ht="14.25" customHeight="1" x14ac:dyDescent="0.3">
      <c r="A702" s="61"/>
      <c r="B702" s="94"/>
      <c r="C702" s="92"/>
      <c r="D702" s="66"/>
      <c r="E702" s="93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  <c r="AA702" s="66"/>
      <c r="AB702" s="66"/>
      <c r="AC702" s="66"/>
      <c r="AD702" s="66"/>
      <c r="AE702" s="66"/>
      <c r="AF702" s="66"/>
      <c r="AG702" s="66"/>
      <c r="AH702" s="66"/>
      <c r="AI702" s="66"/>
    </row>
    <row r="703" spans="1:35" ht="14.25" customHeight="1" x14ac:dyDescent="0.3">
      <c r="A703" s="61"/>
      <c r="B703" s="94"/>
      <c r="C703" s="92"/>
      <c r="D703" s="66"/>
      <c r="E703" s="93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  <c r="AA703" s="66"/>
      <c r="AB703" s="66"/>
      <c r="AC703" s="66"/>
      <c r="AD703" s="66"/>
      <c r="AE703" s="66"/>
      <c r="AF703" s="66"/>
      <c r="AG703" s="66"/>
      <c r="AH703" s="66"/>
      <c r="AI703" s="66"/>
    </row>
    <row r="704" spans="1:35" ht="14.25" customHeight="1" x14ac:dyDescent="0.3">
      <c r="A704" s="61"/>
      <c r="B704" s="94"/>
      <c r="C704" s="92"/>
      <c r="D704" s="66"/>
      <c r="E704" s="93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  <c r="AA704" s="66"/>
      <c r="AB704" s="66"/>
      <c r="AC704" s="66"/>
      <c r="AD704" s="66"/>
      <c r="AE704" s="66"/>
      <c r="AF704" s="66"/>
      <c r="AG704" s="66"/>
      <c r="AH704" s="66"/>
      <c r="AI704" s="66"/>
    </row>
    <row r="705" spans="1:35" ht="14.25" customHeight="1" x14ac:dyDescent="0.3">
      <c r="A705" s="61"/>
      <c r="B705" s="94"/>
      <c r="C705" s="92"/>
      <c r="D705" s="66"/>
      <c r="E705" s="93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  <c r="AA705" s="66"/>
      <c r="AB705" s="66"/>
      <c r="AC705" s="66"/>
      <c r="AD705" s="66"/>
      <c r="AE705" s="66"/>
      <c r="AF705" s="66"/>
      <c r="AG705" s="66"/>
      <c r="AH705" s="66"/>
      <c r="AI705" s="66"/>
    </row>
    <row r="706" spans="1:35" ht="14.25" customHeight="1" x14ac:dyDescent="0.3">
      <c r="A706" s="61"/>
      <c r="B706" s="94"/>
      <c r="C706" s="92"/>
      <c r="D706" s="66"/>
      <c r="E706" s="93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  <c r="AA706" s="66"/>
      <c r="AB706" s="66"/>
      <c r="AC706" s="66"/>
      <c r="AD706" s="66"/>
      <c r="AE706" s="66"/>
      <c r="AF706" s="66"/>
      <c r="AG706" s="66"/>
      <c r="AH706" s="66"/>
      <c r="AI706" s="66"/>
    </row>
    <row r="707" spans="1:35" ht="14.25" customHeight="1" x14ac:dyDescent="0.3">
      <c r="A707" s="61"/>
      <c r="B707" s="94"/>
      <c r="C707" s="92"/>
      <c r="D707" s="66"/>
      <c r="E707" s="93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  <c r="AA707" s="66"/>
      <c r="AB707" s="66"/>
      <c r="AC707" s="66"/>
      <c r="AD707" s="66"/>
      <c r="AE707" s="66"/>
      <c r="AF707" s="66"/>
      <c r="AG707" s="66"/>
      <c r="AH707" s="66"/>
      <c r="AI707" s="66"/>
    </row>
    <row r="708" spans="1:35" ht="14.25" customHeight="1" x14ac:dyDescent="0.3">
      <c r="A708" s="61"/>
      <c r="B708" s="94"/>
      <c r="C708" s="92"/>
      <c r="D708" s="66"/>
      <c r="E708" s="93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  <c r="AA708" s="66"/>
      <c r="AB708" s="66"/>
      <c r="AC708" s="66"/>
      <c r="AD708" s="66"/>
      <c r="AE708" s="66"/>
      <c r="AF708" s="66"/>
      <c r="AG708" s="66"/>
      <c r="AH708" s="66"/>
      <c r="AI708" s="66"/>
    </row>
    <row r="709" spans="1:35" ht="14.25" customHeight="1" x14ac:dyDescent="0.3">
      <c r="A709" s="61"/>
      <c r="B709" s="94"/>
      <c r="C709" s="92"/>
      <c r="D709" s="66"/>
      <c r="E709" s="93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  <c r="AA709" s="66"/>
      <c r="AB709" s="66"/>
      <c r="AC709" s="66"/>
      <c r="AD709" s="66"/>
      <c r="AE709" s="66"/>
      <c r="AF709" s="66"/>
      <c r="AG709" s="66"/>
      <c r="AH709" s="66"/>
      <c r="AI709" s="66"/>
    </row>
    <row r="710" spans="1:35" ht="14.25" customHeight="1" x14ac:dyDescent="0.3">
      <c r="A710" s="61"/>
      <c r="B710" s="94"/>
      <c r="C710" s="92"/>
      <c r="D710" s="66"/>
      <c r="E710" s="93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  <c r="AA710" s="66"/>
      <c r="AB710" s="66"/>
      <c r="AC710" s="66"/>
      <c r="AD710" s="66"/>
      <c r="AE710" s="66"/>
      <c r="AF710" s="66"/>
      <c r="AG710" s="66"/>
      <c r="AH710" s="66"/>
      <c r="AI710" s="66"/>
    </row>
    <row r="711" spans="1:35" ht="14.25" customHeight="1" x14ac:dyDescent="0.3">
      <c r="A711" s="61"/>
      <c r="B711" s="94"/>
      <c r="C711" s="92"/>
      <c r="D711" s="66"/>
      <c r="E711" s="93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  <c r="AA711" s="66"/>
      <c r="AB711" s="66"/>
      <c r="AC711" s="66"/>
      <c r="AD711" s="66"/>
      <c r="AE711" s="66"/>
      <c r="AF711" s="66"/>
      <c r="AG711" s="66"/>
      <c r="AH711" s="66"/>
      <c r="AI711" s="66"/>
    </row>
    <row r="712" spans="1:35" ht="14.25" customHeight="1" x14ac:dyDescent="0.3">
      <c r="A712" s="61"/>
      <c r="B712" s="94"/>
      <c r="C712" s="92"/>
      <c r="D712" s="66"/>
      <c r="E712" s="93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  <c r="AA712" s="66"/>
      <c r="AB712" s="66"/>
      <c r="AC712" s="66"/>
      <c r="AD712" s="66"/>
      <c r="AE712" s="66"/>
      <c r="AF712" s="66"/>
      <c r="AG712" s="66"/>
      <c r="AH712" s="66"/>
      <c r="AI712" s="66"/>
    </row>
    <row r="713" spans="1:35" ht="14.25" customHeight="1" x14ac:dyDescent="0.3">
      <c r="A713" s="61"/>
      <c r="B713" s="94"/>
      <c r="C713" s="92"/>
      <c r="D713" s="66"/>
      <c r="E713" s="93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  <c r="AA713" s="66"/>
      <c r="AB713" s="66"/>
      <c r="AC713" s="66"/>
      <c r="AD713" s="66"/>
      <c r="AE713" s="66"/>
      <c r="AF713" s="66"/>
      <c r="AG713" s="66"/>
      <c r="AH713" s="66"/>
      <c r="AI713" s="66"/>
    </row>
    <row r="714" spans="1:35" ht="14.25" customHeight="1" x14ac:dyDescent="0.3">
      <c r="A714" s="61"/>
      <c r="B714" s="94"/>
      <c r="C714" s="92"/>
      <c r="D714" s="66"/>
      <c r="E714" s="93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  <c r="AA714" s="66"/>
      <c r="AB714" s="66"/>
      <c r="AC714" s="66"/>
      <c r="AD714" s="66"/>
      <c r="AE714" s="66"/>
      <c r="AF714" s="66"/>
      <c r="AG714" s="66"/>
      <c r="AH714" s="66"/>
      <c r="AI714" s="66"/>
    </row>
    <row r="715" spans="1:35" ht="14.25" customHeight="1" x14ac:dyDescent="0.3">
      <c r="A715" s="61"/>
      <c r="B715" s="94"/>
      <c r="C715" s="92"/>
      <c r="D715" s="66"/>
      <c r="E715" s="93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  <c r="AA715" s="66"/>
      <c r="AB715" s="66"/>
      <c r="AC715" s="66"/>
      <c r="AD715" s="66"/>
      <c r="AE715" s="66"/>
      <c r="AF715" s="66"/>
      <c r="AG715" s="66"/>
      <c r="AH715" s="66"/>
      <c r="AI715" s="66"/>
    </row>
    <row r="716" spans="1:35" ht="14.25" customHeight="1" x14ac:dyDescent="0.3">
      <c r="A716" s="61"/>
      <c r="B716" s="94"/>
      <c r="C716" s="92"/>
      <c r="D716" s="66"/>
      <c r="E716" s="93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  <c r="AA716" s="66"/>
      <c r="AB716" s="66"/>
      <c r="AC716" s="66"/>
      <c r="AD716" s="66"/>
      <c r="AE716" s="66"/>
      <c r="AF716" s="66"/>
      <c r="AG716" s="66"/>
      <c r="AH716" s="66"/>
      <c r="AI716" s="66"/>
    </row>
    <row r="717" spans="1:35" ht="14.25" customHeight="1" x14ac:dyDescent="0.3">
      <c r="A717" s="61"/>
      <c r="B717" s="94"/>
      <c r="C717" s="92"/>
      <c r="D717" s="66"/>
      <c r="E717" s="93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  <c r="AA717" s="66"/>
      <c r="AB717" s="66"/>
      <c r="AC717" s="66"/>
      <c r="AD717" s="66"/>
      <c r="AE717" s="66"/>
      <c r="AF717" s="66"/>
      <c r="AG717" s="66"/>
      <c r="AH717" s="66"/>
      <c r="AI717" s="66"/>
    </row>
    <row r="718" spans="1:35" ht="14.25" customHeight="1" x14ac:dyDescent="0.3">
      <c r="A718" s="61"/>
      <c r="B718" s="94"/>
      <c r="C718" s="92"/>
      <c r="D718" s="66"/>
      <c r="E718" s="93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  <c r="AA718" s="66"/>
      <c r="AB718" s="66"/>
      <c r="AC718" s="66"/>
      <c r="AD718" s="66"/>
      <c r="AE718" s="66"/>
      <c r="AF718" s="66"/>
      <c r="AG718" s="66"/>
      <c r="AH718" s="66"/>
      <c r="AI718" s="66"/>
    </row>
    <row r="719" spans="1:35" ht="14.25" customHeight="1" x14ac:dyDescent="0.3">
      <c r="A719" s="61"/>
      <c r="B719" s="94"/>
      <c r="C719" s="92"/>
      <c r="D719" s="66"/>
      <c r="E719" s="93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  <c r="AA719" s="66"/>
      <c r="AB719" s="66"/>
      <c r="AC719" s="66"/>
      <c r="AD719" s="66"/>
      <c r="AE719" s="66"/>
      <c r="AF719" s="66"/>
      <c r="AG719" s="66"/>
      <c r="AH719" s="66"/>
      <c r="AI719" s="66"/>
    </row>
    <row r="720" spans="1:35" ht="14.25" customHeight="1" x14ac:dyDescent="0.3">
      <c r="A720" s="61"/>
      <c r="B720" s="94"/>
      <c r="C720" s="92"/>
      <c r="D720" s="66"/>
      <c r="E720" s="93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  <c r="AA720" s="66"/>
      <c r="AB720" s="66"/>
      <c r="AC720" s="66"/>
      <c r="AD720" s="66"/>
      <c r="AE720" s="66"/>
      <c r="AF720" s="66"/>
      <c r="AG720" s="66"/>
      <c r="AH720" s="66"/>
      <c r="AI720" s="66"/>
    </row>
    <row r="721" spans="1:35" ht="14.25" customHeight="1" x14ac:dyDescent="0.3">
      <c r="A721" s="61"/>
      <c r="B721" s="94"/>
      <c r="C721" s="92"/>
      <c r="D721" s="66"/>
      <c r="E721" s="93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  <c r="AA721" s="66"/>
      <c r="AB721" s="66"/>
      <c r="AC721" s="66"/>
      <c r="AD721" s="66"/>
      <c r="AE721" s="66"/>
      <c r="AF721" s="66"/>
      <c r="AG721" s="66"/>
      <c r="AH721" s="66"/>
      <c r="AI721" s="66"/>
    </row>
    <row r="722" spans="1:35" ht="14.25" customHeight="1" x14ac:dyDescent="0.3">
      <c r="A722" s="61"/>
      <c r="B722" s="94"/>
      <c r="C722" s="92"/>
      <c r="D722" s="66"/>
      <c r="E722" s="93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  <c r="AA722" s="66"/>
      <c r="AB722" s="66"/>
      <c r="AC722" s="66"/>
      <c r="AD722" s="66"/>
      <c r="AE722" s="66"/>
      <c r="AF722" s="66"/>
      <c r="AG722" s="66"/>
      <c r="AH722" s="66"/>
      <c r="AI722" s="66"/>
    </row>
    <row r="723" spans="1:35" ht="14.25" customHeight="1" x14ac:dyDescent="0.3">
      <c r="A723" s="61"/>
      <c r="B723" s="94"/>
      <c r="C723" s="92"/>
      <c r="D723" s="66"/>
      <c r="E723" s="93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  <c r="AA723" s="66"/>
      <c r="AB723" s="66"/>
      <c r="AC723" s="66"/>
      <c r="AD723" s="66"/>
      <c r="AE723" s="66"/>
      <c r="AF723" s="66"/>
      <c r="AG723" s="66"/>
      <c r="AH723" s="66"/>
      <c r="AI723" s="66"/>
    </row>
    <row r="724" spans="1:35" ht="14.25" customHeight="1" x14ac:dyDescent="0.3">
      <c r="A724" s="61"/>
      <c r="B724" s="94"/>
      <c r="C724" s="92"/>
      <c r="D724" s="66"/>
      <c r="E724" s="93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  <c r="AA724" s="66"/>
      <c r="AB724" s="66"/>
      <c r="AC724" s="66"/>
      <c r="AD724" s="66"/>
      <c r="AE724" s="66"/>
      <c r="AF724" s="66"/>
      <c r="AG724" s="66"/>
      <c r="AH724" s="66"/>
      <c r="AI724" s="66"/>
    </row>
    <row r="725" spans="1:35" ht="14.25" customHeight="1" x14ac:dyDescent="0.3">
      <c r="A725" s="61"/>
      <c r="B725" s="94"/>
      <c r="C725" s="92"/>
      <c r="D725" s="66"/>
      <c r="E725" s="93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  <c r="AA725" s="66"/>
      <c r="AB725" s="66"/>
      <c r="AC725" s="66"/>
      <c r="AD725" s="66"/>
      <c r="AE725" s="66"/>
      <c r="AF725" s="66"/>
      <c r="AG725" s="66"/>
      <c r="AH725" s="66"/>
      <c r="AI725" s="66"/>
    </row>
    <row r="726" spans="1:35" ht="14.25" customHeight="1" x14ac:dyDescent="0.3">
      <c r="A726" s="61"/>
      <c r="B726" s="94"/>
      <c r="C726" s="92"/>
      <c r="D726" s="66"/>
      <c r="E726" s="93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  <c r="AA726" s="66"/>
      <c r="AB726" s="66"/>
      <c r="AC726" s="66"/>
      <c r="AD726" s="66"/>
      <c r="AE726" s="66"/>
      <c r="AF726" s="66"/>
      <c r="AG726" s="66"/>
      <c r="AH726" s="66"/>
      <c r="AI726" s="66"/>
    </row>
    <row r="727" spans="1:35" ht="14.25" customHeight="1" x14ac:dyDescent="0.3">
      <c r="A727" s="61"/>
      <c r="B727" s="94"/>
      <c r="C727" s="92"/>
      <c r="D727" s="66"/>
      <c r="E727" s="93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  <c r="AA727" s="66"/>
      <c r="AB727" s="66"/>
      <c r="AC727" s="66"/>
      <c r="AD727" s="66"/>
      <c r="AE727" s="66"/>
      <c r="AF727" s="66"/>
      <c r="AG727" s="66"/>
      <c r="AH727" s="66"/>
      <c r="AI727" s="66"/>
    </row>
    <row r="728" spans="1:35" ht="14.25" customHeight="1" x14ac:dyDescent="0.3">
      <c r="A728" s="61"/>
      <c r="B728" s="94"/>
      <c r="C728" s="92"/>
      <c r="D728" s="66"/>
      <c r="E728" s="93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  <c r="AA728" s="66"/>
      <c r="AB728" s="66"/>
      <c r="AC728" s="66"/>
      <c r="AD728" s="66"/>
      <c r="AE728" s="66"/>
      <c r="AF728" s="66"/>
      <c r="AG728" s="66"/>
      <c r="AH728" s="66"/>
      <c r="AI728" s="66"/>
    </row>
    <row r="729" spans="1:35" ht="14.25" customHeight="1" x14ac:dyDescent="0.3">
      <c r="A729" s="61"/>
      <c r="B729" s="94"/>
      <c r="C729" s="92"/>
      <c r="D729" s="66"/>
      <c r="E729" s="93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  <c r="AA729" s="66"/>
      <c r="AB729" s="66"/>
      <c r="AC729" s="66"/>
      <c r="AD729" s="66"/>
      <c r="AE729" s="66"/>
      <c r="AF729" s="66"/>
      <c r="AG729" s="66"/>
      <c r="AH729" s="66"/>
      <c r="AI729" s="66"/>
    </row>
    <row r="730" spans="1:35" ht="14.25" customHeight="1" x14ac:dyDescent="0.3">
      <c r="A730" s="61"/>
      <c r="B730" s="94"/>
      <c r="C730" s="92"/>
      <c r="D730" s="66"/>
      <c r="E730" s="93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  <c r="AA730" s="66"/>
      <c r="AB730" s="66"/>
      <c r="AC730" s="66"/>
      <c r="AD730" s="66"/>
      <c r="AE730" s="66"/>
      <c r="AF730" s="66"/>
      <c r="AG730" s="66"/>
      <c r="AH730" s="66"/>
      <c r="AI730" s="66"/>
    </row>
    <row r="731" spans="1:35" ht="14.25" customHeight="1" x14ac:dyDescent="0.3">
      <c r="A731" s="61"/>
      <c r="B731" s="94"/>
      <c r="C731" s="92"/>
      <c r="D731" s="66"/>
      <c r="E731" s="93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  <c r="AA731" s="66"/>
      <c r="AB731" s="66"/>
      <c r="AC731" s="66"/>
      <c r="AD731" s="66"/>
      <c r="AE731" s="66"/>
      <c r="AF731" s="66"/>
      <c r="AG731" s="66"/>
      <c r="AH731" s="66"/>
      <c r="AI731" s="66"/>
    </row>
    <row r="732" spans="1:35" ht="14.25" customHeight="1" x14ac:dyDescent="0.3">
      <c r="A732" s="61"/>
      <c r="B732" s="94"/>
      <c r="C732" s="92"/>
      <c r="D732" s="66"/>
      <c r="E732" s="93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  <c r="AB732" s="66"/>
      <c r="AC732" s="66"/>
      <c r="AD732" s="66"/>
      <c r="AE732" s="66"/>
      <c r="AF732" s="66"/>
      <c r="AG732" s="66"/>
      <c r="AH732" s="66"/>
      <c r="AI732" s="66"/>
    </row>
    <row r="733" spans="1:35" ht="14.25" customHeight="1" x14ac:dyDescent="0.3">
      <c r="A733" s="61"/>
      <c r="B733" s="94"/>
      <c r="C733" s="92"/>
      <c r="D733" s="66"/>
      <c r="E733" s="93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  <c r="AA733" s="66"/>
      <c r="AB733" s="66"/>
      <c r="AC733" s="66"/>
      <c r="AD733" s="66"/>
      <c r="AE733" s="66"/>
      <c r="AF733" s="66"/>
      <c r="AG733" s="66"/>
      <c r="AH733" s="66"/>
      <c r="AI733" s="66"/>
    </row>
    <row r="734" spans="1:35" ht="14.25" customHeight="1" x14ac:dyDescent="0.3">
      <c r="A734" s="61"/>
      <c r="B734" s="94"/>
      <c r="C734" s="92"/>
      <c r="D734" s="66"/>
      <c r="E734" s="93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  <c r="AA734" s="66"/>
      <c r="AB734" s="66"/>
      <c r="AC734" s="66"/>
      <c r="AD734" s="66"/>
      <c r="AE734" s="66"/>
      <c r="AF734" s="66"/>
      <c r="AG734" s="66"/>
      <c r="AH734" s="66"/>
      <c r="AI734" s="66"/>
    </row>
    <row r="735" spans="1:35" ht="14.25" customHeight="1" x14ac:dyDescent="0.3">
      <c r="A735" s="61"/>
      <c r="B735" s="94"/>
      <c r="C735" s="92"/>
      <c r="D735" s="66"/>
      <c r="E735" s="93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  <c r="AA735" s="66"/>
      <c r="AB735" s="66"/>
      <c r="AC735" s="66"/>
      <c r="AD735" s="66"/>
      <c r="AE735" s="66"/>
      <c r="AF735" s="66"/>
      <c r="AG735" s="66"/>
      <c r="AH735" s="66"/>
      <c r="AI735" s="66"/>
    </row>
    <row r="736" spans="1:35" ht="14.25" customHeight="1" x14ac:dyDescent="0.3">
      <c r="A736" s="61"/>
      <c r="B736" s="94"/>
      <c r="C736" s="92"/>
      <c r="D736" s="66"/>
      <c r="E736" s="93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  <c r="AA736" s="66"/>
      <c r="AB736" s="66"/>
      <c r="AC736" s="66"/>
      <c r="AD736" s="66"/>
      <c r="AE736" s="66"/>
      <c r="AF736" s="66"/>
      <c r="AG736" s="66"/>
      <c r="AH736" s="66"/>
      <c r="AI736" s="66"/>
    </row>
    <row r="737" spans="1:35" ht="14.25" customHeight="1" x14ac:dyDescent="0.3">
      <c r="A737" s="61"/>
      <c r="B737" s="94"/>
      <c r="C737" s="92"/>
      <c r="D737" s="66"/>
      <c r="E737" s="93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  <c r="AA737" s="66"/>
      <c r="AB737" s="66"/>
      <c r="AC737" s="66"/>
      <c r="AD737" s="66"/>
      <c r="AE737" s="66"/>
      <c r="AF737" s="66"/>
      <c r="AG737" s="66"/>
      <c r="AH737" s="66"/>
      <c r="AI737" s="66"/>
    </row>
    <row r="738" spans="1:35" ht="14.25" customHeight="1" x14ac:dyDescent="0.3">
      <c r="A738" s="61"/>
      <c r="B738" s="94"/>
      <c r="C738" s="92"/>
      <c r="D738" s="66"/>
      <c r="E738" s="93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  <c r="AA738" s="66"/>
      <c r="AB738" s="66"/>
      <c r="AC738" s="66"/>
      <c r="AD738" s="66"/>
      <c r="AE738" s="66"/>
      <c r="AF738" s="66"/>
      <c r="AG738" s="66"/>
      <c r="AH738" s="66"/>
      <c r="AI738" s="66"/>
    </row>
    <row r="739" spans="1:35" ht="14.25" customHeight="1" x14ac:dyDescent="0.3">
      <c r="A739" s="61"/>
      <c r="B739" s="94"/>
      <c r="C739" s="92"/>
      <c r="D739" s="66"/>
      <c r="E739" s="93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  <c r="AA739" s="66"/>
      <c r="AB739" s="66"/>
      <c r="AC739" s="66"/>
      <c r="AD739" s="66"/>
      <c r="AE739" s="66"/>
      <c r="AF739" s="66"/>
      <c r="AG739" s="66"/>
      <c r="AH739" s="66"/>
      <c r="AI739" s="66"/>
    </row>
    <row r="740" spans="1:35" ht="14.25" customHeight="1" x14ac:dyDescent="0.3">
      <c r="A740" s="61"/>
      <c r="B740" s="94"/>
      <c r="C740" s="92"/>
      <c r="D740" s="66"/>
      <c r="E740" s="93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  <c r="AA740" s="66"/>
      <c r="AB740" s="66"/>
      <c r="AC740" s="66"/>
      <c r="AD740" s="66"/>
      <c r="AE740" s="66"/>
      <c r="AF740" s="66"/>
      <c r="AG740" s="66"/>
      <c r="AH740" s="66"/>
      <c r="AI740" s="66"/>
    </row>
    <row r="741" spans="1:35" ht="14.25" customHeight="1" x14ac:dyDescent="0.3">
      <c r="A741" s="61"/>
      <c r="B741" s="94"/>
      <c r="C741" s="92"/>
      <c r="D741" s="66"/>
      <c r="E741" s="93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  <c r="AA741" s="66"/>
      <c r="AB741" s="66"/>
      <c r="AC741" s="66"/>
      <c r="AD741" s="66"/>
      <c r="AE741" s="66"/>
      <c r="AF741" s="66"/>
      <c r="AG741" s="66"/>
      <c r="AH741" s="66"/>
      <c r="AI741" s="66"/>
    </row>
    <row r="742" spans="1:35" ht="14.25" customHeight="1" x14ac:dyDescent="0.3">
      <c r="A742" s="61"/>
      <c r="B742" s="94"/>
      <c r="C742" s="92"/>
      <c r="D742" s="66"/>
      <c r="E742" s="93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  <c r="AA742" s="66"/>
      <c r="AB742" s="66"/>
      <c r="AC742" s="66"/>
      <c r="AD742" s="66"/>
      <c r="AE742" s="66"/>
      <c r="AF742" s="66"/>
      <c r="AG742" s="66"/>
      <c r="AH742" s="66"/>
      <c r="AI742" s="66"/>
    </row>
    <row r="743" spans="1:35" ht="14.25" customHeight="1" x14ac:dyDescent="0.3">
      <c r="A743" s="61"/>
      <c r="B743" s="94"/>
      <c r="C743" s="92"/>
      <c r="D743" s="66"/>
      <c r="E743" s="93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  <c r="AA743" s="66"/>
      <c r="AB743" s="66"/>
      <c r="AC743" s="66"/>
      <c r="AD743" s="66"/>
      <c r="AE743" s="66"/>
      <c r="AF743" s="66"/>
      <c r="AG743" s="66"/>
      <c r="AH743" s="66"/>
      <c r="AI743" s="66"/>
    </row>
    <row r="744" spans="1:35" ht="14.25" customHeight="1" x14ac:dyDescent="0.3">
      <c r="A744" s="61"/>
      <c r="B744" s="94"/>
      <c r="C744" s="92"/>
      <c r="D744" s="66"/>
      <c r="E744" s="93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  <c r="AA744" s="66"/>
      <c r="AB744" s="66"/>
      <c r="AC744" s="66"/>
      <c r="AD744" s="66"/>
      <c r="AE744" s="66"/>
      <c r="AF744" s="66"/>
      <c r="AG744" s="66"/>
      <c r="AH744" s="66"/>
      <c r="AI744" s="66"/>
    </row>
    <row r="745" spans="1:35" ht="14.25" customHeight="1" x14ac:dyDescent="0.3">
      <c r="A745" s="61"/>
      <c r="B745" s="94"/>
      <c r="C745" s="92"/>
      <c r="D745" s="66"/>
      <c r="E745" s="93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  <c r="AA745" s="66"/>
      <c r="AB745" s="66"/>
      <c r="AC745" s="66"/>
      <c r="AD745" s="66"/>
      <c r="AE745" s="66"/>
      <c r="AF745" s="66"/>
      <c r="AG745" s="66"/>
      <c r="AH745" s="66"/>
      <c r="AI745" s="66"/>
    </row>
    <row r="746" spans="1:35" ht="14.25" customHeight="1" x14ac:dyDescent="0.3">
      <c r="A746" s="61"/>
      <c r="B746" s="94"/>
      <c r="C746" s="92"/>
      <c r="D746" s="66"/>
      <c r="E746" s="93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  <c r="AA746" s="66"/>
      <c r="AB746" s="66"/>
      <c r="AC746" s="66"/>
      <c r="AD746" s="66"/>
      <c r="AE746" s="66"/>
      <c r="AF746" s="66"/>
      <c r="AG746" s="66"/>
      <c r="AH746" s="66"/>
      <c r="AI746" s="66"/>
    </row>
    <row r="747" spans="1:35" ht="14.25" customHeight="1" x14ac:dyDescent="0.3">
      <c r="A747" s="61"/>
      <c r="B747" s="94"/>
      <c r="C747" s="92"/>
      <c r="D747" s="66"/>
      <c r="E747" s="93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  <c r="AA747" s="66"/>
      <c r="AB747" s="66"/>
      <c r="AC747" s="66"/>
      <c r="AD747" s="66"/>
      <c r="AE747" s="66"/>
      <c r="AF747" s="66"/>
      <c r="AG747" s="66"/>
      <c r="AH747" s="66"/>
      <c r="AI747" s="66"/>
    </row>
    <row r="748" spans="1:35" ht="14.25" customHeight="1" x14ac:dyDescent="0.3">
      <c r="A748" s="61"/>
      <c r="B748" s="94"/>
      <c r="C748" s="92"/>
      <c r="D748" s="66"/>
      <c r="E748" s="93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  <c r="AA748" s="66"/>
      <c r="AB748" s="66"/>
      <c r="AC748" s="66"/>
      <c r="AD748" s="66"/>
      <c r="AE748" s="66"/>
      <c r="AF748" s="66"/>
      <c r="AG748" s="66"/>
      <c r="AH748" s="66"/>
      <c r="AI748" s="66"/>
    </row>
    <row r="749" spans="1:35" ht="14.25" customHeight="1" x14ac:dyDescent="0.3">
      <c r="A749" s="61"/>
      <c r="B749" s="94"/>
      <c r="C749" s="92"/>
      <c r="D749" s="66"/>
      <c r="E749" s="93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  <c r="AA749" s="66"/>
      <c r="AB749" s="66"/>
      <c r="AC749" s="66"/>
      <c r="AD749" s="66"/>
      <c r="AE749" s="66"/>
      <c r="AF749" s="66"/>
      <c r="AG749" s="66"/>
      <c r="AH749" s="66"/>
      <c r="AI749" s="66"/>
    </row>
    <row r="750" spans="1:35" ht="14.25" customHeight="1" x14ac:dyDescent="0.3">
      <c r="A750" s="61"/>
      <c r="B750" s="94"/>
      <c r="C750" s="92"/>
      <c r="D750" s="66"/>
      <c r="E750" s="93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  <c r="AA750" s="66"/>
      <c r="AB750" s="66"/>
      <c r="AC750" s="66"/>
      <c r="AD750" s="66"/>
      <c r="AE750" s="66"/>
      <c r="AF750" s="66"/>
      <c r="AG750" s="66"/>
      <c r="AH750" s="66"/>
      <c r="AI750" s="66"/>
    </row>
    <row r="751" spans="1:35" ht="14.25" customHeight="1" x14ac:dyDescent="0.3">
      <c r="A751" s="61"/>
      <c r="B751" s="94"/>
      <c r="C751" s="92"/>
      <c r="D751" s="66"/>
      <c r="E751" s="93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  <c r="AA751" s="66"/>
      <c r="AB751" s="66"/>
      <c r="AC751" s="66"/>
      <c r="AD751" s="66"/>
      <c r="AE751" s="66"/>
      <c r="AF751" s="66"/>
      <c r="AG751" s="66"/>
      <c r="AH751" s="66"/>
      <c r="AI751" s="66"/>
    </row>
    <row r="752" spans="1:35" ht="14.25" customHeight="1" x14ac:dyDescent="0.3">
      <c r="A752" s="61"/>
      <c r="B752" s="94"/>
      <c r="C752" s="92"/>
      <c r="D752" s="66"/>
      <c r="E752" s="93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  <c r="AA752" s="66"/>
      <c r="AB752" s="66"/>
      <c r="AC752" s="66"/>
      <c r="AD752" s="66"/>
      <c r="AE752" s="66"/>
      <c r="AF752" s="66"/>
      <c r="AG752" s="66"/>
      <c r="AH752" s="66"/>
      <c r="AI752" s="66"/>
    </row>
    <row r="753" spans="1:35" ht="14.25" customHeight="1" x14ac:dyDescent="0.3">
      <c r="A753" s="61"/>
      <c r="B753" s="94"/>
      <c r="C753" s="92"/>
      <c r="D753" s="66"/>
      <c r="E753" s="93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  <c r="AA753" s="66"/>
      <c r="AB753" s="66"/>
      <c r="AC753" s="66"/>
      <c r="AD753" s="66"/>
      <c r="AE753" s="66"/>
      <c r="AF753" s="66"/>
      <c r="AG753" s="66"/>
      <c r="AH753" s="66"/>
      <c r="AI753" s="66"/>
    </row>
    <row r="754" spans="1:35" ht="14.25" customHeight="1" x14ac:dyDescent="0.3">
      <c r="A754" s="61"/>
      <c r="B754" s="94"/>
      <c r="C754" s="92"/>
      <c r="D754" s="66"/>
      <c r="E754" s="93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  <c r="AA754" s="66"/>
      <c r="AB754" s="66"/>
      <c r="AC754" s="66"/>
      <c r="AD754" s="66"/>
      <c r="AE754" s="66"/>
      <c r="AF754" s="66"/>
      <c r="AG754" s="66"/>
      <c r="AH754" s="66"/>
      <c r="AI754" s="66"/>
    </row>
    <row r="755" spans="1:35" ht="14.25" customHeight="1" x14ac:dyDescent="0.3">
      <c r="A755" s="61"/>
      <c r="B755" s="94"/>
      <c r="C755" s="92"/>
      <c r="D755" s="66"/>
      <c r="E755" s="93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  <c r="AA755" s="66"/>
      <c r="AB755" s="66"/>
      <c r="AC755" s="66"/>
      <c r="AD755" s="66"/>
      <c r="AE755" s="66"/>
      <c r="AF755" s="66"/>
      <c r="AG755" s="66"/>
      <c r="AH755" s="66"/>
      <c r="AI755" s="66"/>
    </row>
    <row r="756" spans="1:35" ht="14.25" customHeight="1" x14ac:dyDescent="0.3">
      <c r="A756" s="61"/>
      <c r="B756" s="94"/>
      <c r="C756" s="92"/>
      <c r="D756" s="66"/>
      <c r="E756" s="93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  <c r="AA756" s="66"/>
      <c r="AB756" s="66"/>
      <c r="AC756" s="66"/>
      <c r="AD756" s="66"/>
      <c r="AE756" s="66"/>
      <c r="AF756" s="66"/>
      <c r="AG756" s="66"/>
      <c r="AH756" s="66"/>
      <c r="AI756" s="66"/>
    </row>
    <row r="757" spans="1:35" ht="14.25" customHeight="1" x14ac:dyDescent="0.3">
      <c r="A757" s="61"/>
      <c r="B757" s="94"/>
      <c r="C757" s="92"/>
      <c r="D757" s="66"/>
      <c r="E757" s="93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  <c r="AA757" s="66"/>
      <c r="AB757" s="66"/>
      <c r="AC757" s="66"/>
      <c r="AD757" s="66"/>
      <c r="AE757" s="66"/>
      <c r="AF757" s="66"/>
      <c r="AG757" s="66"/>
      <c r="AH757" s="66"/>
      <c r="AI757" s="66"/>
    </row>
    <row r="758" spans="1:35" ht="14.25" customHeight="1" x14ac:dyDescent="0.3">
      <c r="A758" s="61"/>
      <c r="B758" s="94"/>
      <c r="C758" s="92"/>
      <c r="D758" s="66"/>
      <c r="E758" s="93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  <c r="AA758" s="66"/>
      <c r="AB758" s="66"/>
      <c r="AC758" s="66"/>
      <c r="AD758" s="66"/>
      <c r="AE758" s="66"/>
      <c r="AF758" s="66"/>
      <c r="AG758" s="66"/>
      <c r="AH758" s="66"/>
      <c r="AI758" s="66"/>
    </row>
    <row r="759" spans="1:35" ht="14.25" customHeight="1" x14ac:dyDescent="0.3">
      <c r="A759" s="61"/>
      <c r="B759" s="94"/>
      <c r="C759" s="92"/>
      <c r="D759" s="66"/>
      <c r="E759" s="93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  <c r="AA759" s="66"/>
      <c r="AB759" s="66"/>
      <c r="AC759" s="66"/>
      <c r="AD759" s="66"/>
      <c r="AE759" s="66"/>
      <c r="AF759" s="66"/>
      <c r="AG759" s="66"/>
      <c r="AH759" s="66"/>
      <c r="AI759" s="66"/>
    </row>
    <row r="760" spans="1:35" ht="14.25" customHeight="1" x14ac:dyDescent="0.3">
      <c r="A760" s="61"/>
      <c r="B760" s="94"/>
      <c r="C760" s="92"/>
      <c r="D760" s="66"/>
      <c r="E760" s="93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  <c r="AA760" s="66"/>
      <c r="AB760" s="66"/>
      <c r="AC760" s="66"/>
      <c r="AD760" s="66"/>
      <c r="AE760" s="66"/>
      <c r="AF760" s="66"/>
      <c r="AG760" s="66"/>
      <c r="AH760" s="66"/>
      <c r="AI760" s="66"/>
    </row>
    <row r="761" spans="1:35" ht="14.25" customHeight="1" x14ac:dyDescent="0.3">
      <c r="A761" s="61"/>
      <c r="B761" s="94"/>
      <c r="C761" s="92"/>
      <c r="D761" s="66"/>
      <c r="E761" s="93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  <c r="AA761" s="66"/>
      <c r="AB761" s="66"/>
      <c r="AC761" s="66"/>
      <c r="AD761" s="66"/>
      <c r="AE761" s="66"/>
      <c r="AF761" s="66"/>
      <c r="AG761" s="66"/>
      <c r="AH761" s="66"/>
      <c r="AI761" s="66"/>
    </row>
    <row r="762" spans="1:35" ht="14.25" customHeight="1" x14ac:dyDescent="0.3">
      <c r="A762" s="61"/>
      <c r="B762" s="94"/>
      <c r="C762" s="92"/>
      <c r="D762" s="66"/>
      <c r="E762" s="93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  <c r="AA762" s="66"/>
      <c r="AB762" s="66"/>
      <c r="AC762" s="66"/>
      <c r="AD762" s="66"/>
      <c r="AE762" s="66"/>
      <c r="AF762" s="66"/>
      <c r="AG762" s="66"/>
      <c r="AH762" s="66"/>
      <c r="AI762" s="66"/>
    </row>
    <row r="763" spans="1:35" ht="14.25" customHeight="1" x14ac:dyDescent="0.3">
      <c r="A763" s="61"/>
      <c r="B763" s="94"/>
      <c r="C763" s="92"/>
      <c r="D763" s="66"/>
      <c r="E763" s="93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  <c r="AA763" s="66"/>
      <c r="AB763" s="66"/>
      <c r="AC763" s="66"/>
      <c r="AD763" s="66"/>
      <c r="AE763" s="66"/>
      <c r="AF763" s="66"/>
      <c r="AG763" s="66"/>
      <c r="AH763" s="66"/>
      <c r="AI763" s="66"/>
    </row>
    <row r="764" spans="1:35" ht="14.25" customHeight="1" x14ac:dyDescent="0.3">
      <c r="A764" s="61"/>
      <c r="B764" s="94"/>
      <c r="C764" s="92"/>
      <c r="D764" s="66"/>
      <c r="E764" s="93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  <c r="AA764" s="66"/>
      <c r="AB764" s="66"/>
      <c r="AC764" s="66"/>
      <c r="AD764" s="66"/>
      <c r="AE764" s="66"/>
      <c r="AF764" s="66"/>
      <c r="AG764" s="66"/>
      <c r="AH764" s="66"/>
      <c r="AI764" s="66"/>
    </row>
    <row r="765" spans="1:35" ht="14.25" customHeight="1" x14ac:dyDescent="0.3">
      <c r="A765" s="61"/>
      <c r="B765" s="94"/>
      <c r="C765" s="92"/>
      <c r="D765" s="66"/>
      <c r="E765" s="93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  <c r="AA765" s="66"/>
      <c r="AB765" s="66"/>
      <c r="AC765" s="66"/>
      <c r="AD765" s="66"/>
      <c r="AE765" s="66"/>
      <c r="AF765" s="66"/>
      <c r="AG765" s="66"/>
      <c r="AH765" s="66"/>
      <c r="AI765" s="66"/>
    </row>
    <row r="766" spans="1:35" ht="14.25" customHeight="1" x14ac:dyDescent="0.3">
      <c r="A766" s="61"/>
      <c r="B766" s="94"/>
      <c r="C766" s="92"/>
      <c r="D766" s="66"/>
      <c r="E766" s="93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  <c r="AA766" s="66"/>
      <c r="AB766" s="66"/>
      <c r="AC766" s="66"/>
      <c r="AD766" s="66"/>
      <c r="AE766" s="66"/>
      <c r="AF766" s="66"/>
      <c r="AG766" s="66"/>
      <c r="AH766" s="66"/>
      <c r="AI766" s="66"/>
    </row>
    <row r="767" spans="1:35" ht="14.25" customHeight="1" x14ac:dyDescent="0.3">
      <c r="A767" s="61"/>
      <c r="B767" s="94"/>
      <c r="C767" s="92"/>
      <c r="D767" s="66"/>
      <c r="E767" s="93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  <c r="AA767" s="66"/>
      <c r="AB767" s="66"/>
      <c r="AC767" s="66"/>
      <c r="AD767" s="66"/>
      <c r="AE767" s="66"/>
      <c r="AF767" s="66"/>
      <c r="AG767" s="66"/>
      <c r="AH767" s="66"/>
      <c r="AI767" s="66"/>
    </row>
    <row r="768" spans="1:35" ht="14.25" customHeight="1" x14ac:dyDescent="0.3">
      <c r="A768" s="61"/>
      <c r="B768" s="94"/>
      <c r="C768" s="92"/>
      <c r="D768" s="66"/>
      <c r="E768" s="93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  <c r="AA768" s="66"/>
      <c r="AB768" s="66"/>
      <c r="AC768" s="66"/>
      <c r="AD768" s="66"/>
      <c r="AE768" s="66"/>
      <c r="AF768" s="66"/>
      <c r="AG768" s="66"/>
      <c r="AH768" s="66"/>
      <c r="AI768" s="66"/>
    </row>
    <row r="769" spans="1:35" ht="14.25" customHeight="1" x14ac:dyDescent="0.3">
      <c r="A769" s="61"/>
      <c r="B769" s="94"/>
      <c r="C769" s="92"/>
      <c r="D769" s="66"/>
      <c r="E769" s="93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  <c r="AA769" s="66"/>
      <c r="AB769" s="66"/>
      <c r="AC769" s="66"/>
      <c r="AD769" s="66"/>
      <c r="AE769" s="66"/>
      <c r="AF769" s="66"/>
      <c r="AG769" s="66"/>
      <c r="AH769" s="66"/>
      <c r="AI769" s="66"/>
    </row>
    <row r="770" spans="1:35" ht="14.25" customHeight="1" x14ac:dyDescent="0.3">
      <c r="A770" s="61"/>
      <c r="B770" s="94"/>
      <c r="C770" s="92"/>
      <c r="D770" s="66"/>
      <c r="E770" s="93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  <c r="AA770" s="66"/>
      <c r="AB770" s="66"/>
      <c r="AC770" s="66"/>
      <c r="AD770" s="66"/>
      <c r="AE770" s="66"/>
      <c r="AF770" s="66"/>
      <c r="AG770" s="66"/>
      <c r="AH770" s="66"/>
      <c r="AI770" s="66"/>
    </row>
    <row r="771" spans="1:35" ht="14.25" customHeight="1" x14ac:dyDescent="0.3">
      <c r="A771" s="61"/>
      <c r="B771" s="94"/>
      <c r="C771" s="92"/>
      <c r="D771" s="66"/>
      <c r="E771" s="93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  <c r="AA771" s="66"/>
      <c r="AB771" s="66"/>
      <c r="AC771" s="66"/>
      <c r="AD771" s="66"/>
      <c r="AE771" s="66"/>
      <c r="AF771" s="66"/>
      <c r="AG771" s="66"/>
      <c r="AH771" s="66"/>
      <c r="AI771" s="66"/>
    </row>
    <row r="772" spans="1:35" ht="14.25" customHeight="1" x14ac:dyDescent="0.3">
      <c r="A772" s="61"/>
      <c r="B772" s="94"/>
      <c r="C772" s="92"/>
      <c r="D772" s="66"/>
      <c r="E772" s="93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  <c r="AA772" s="66"/>
      <c r="AB772" s="66"/>
      <c r="AC772" s="66"/>
      <c r="AD772" s="66"/>
      <c r="AE772" s="66"/>
      <c r="AF772" s="66"/>
      <c r="AG772" s="66"/>
      <c r="AH772" s="66"/>
      <c r="AI772" s="66"/>
    </row>
    <row r="773" spans="1:35" ht="14.25" customHeight="1" x14ac:dyDescent="0.3">
      <c r="A773" s="61"/>
      <c r="B773" s="94"/>
      <c r="C773" s="92"/>
      <c r="D773" s="66"/>
      <c r="E773" s="93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  <c r="AA773" s="66"/>
      <c r="AB773" s="66"/>
      <c r="AC773" s="66"/>
      <c r="AD773" s="66"/>
      <c r="AE773" s="66"/>
      <c r="AF773" s="66"/>
      <c r="AG773" s="66"/>
      <c r="AH773" s="66"/>
      <c r="AI773" s="66"/>
    </row>
    <row r="774" spans="1:35" ht="14.25" customHeight="1" x14ac:dyDescent="0.3">
      <c r="A774" s="61"/>
      <c r="B774" s="94"/>
      <c r="C774" s="92"/>
      <c r="D774" s="66"/>
      <c r="E774" s="93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  <c r="AA774" s="66"/>
      <c r="AB774" s="66"/>
      <c r="AC774" s="66"/>
      <c r="AD774" s="66"/>
      <c r="AE774" s="66"/>
      <c r="AF774" s="66"/>
      <c r="AG774" s="66"/>
      <c r="AH774" s="66"/>
      <c r="AI774" s="66"/>
    </row>
    <row r="775" spans="1:35" ht="14.25" customHeight="1" x14ac:dyDescent="0.3">
      <c r="A775" s="61"/>
      <c r="B775" s="94"/>
      <c r="C775" s="92"/>
      <c r="D775" s="66"/>
      <c r="E775" s="93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  <c r="AA775" s="66"/>
      <c r="AB775" s="66"/>
      <c r="AC775" s="66"/>
      <c r="AD775" s="66"/>
      <c r="AE775" s="66"/>
      <c r="AF775" s="66"/>
      <c r="AG775" s="66"/>
      <c r="AH775" s="66"/>
      <c r="AI775" s="66"/>
    </row>
    <row r="776" spans="1:35" ht="14.25" customHeight="1" x14ac:dyDescent="0.3">
      <c r="A776" s="61"/>
      <c r="B776" s="94"/>
      <c r="C776" s="92"/>
      <c r="D776" s="66"/>
      <c r="E776" s="93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  <c r="AA776" s="66"/>
      <c r="AB776" s="66"/>
      <c r="AC776" s="66"/>
      <c r="AD776" s="66"/>
      <c r="AE776" s="66"/>
      <c r="AF776" s="66"/>
      <c r="AG776" s="66"/>
      <c r="AH776" s="66"/>
      <c r="AI776" s="66"/>
    </row>
    <row r="777" spans="1:35" ht="14.25" customHeight="1" x14ac:dyDescent="0.3">
      <c r="A777" s="61"/>
      <c r="B777" s="94"/>
      <c r="C777" s="92"/>
      <c r="D777" s="66"/>
      <c r="E777" s="93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  <c r="AA777" s="66"/>
      <c r="AB777" s="66"/>
      <c r="AC777" s="66"/>
      <c r="AD777" s="66"/>
      <c r="AE777" s="66"/>
      <c r="AF777" s="66"/>
      <c r="AG777" s="66"/>
      <c r="AH777" s="66"/>
      <c r="AI777" s="66"/>
    </row>
    <row r="778" spans="1:35" ht="14.25" customHeight="1" x14ac:dyDescent="0.3">
      <c r="A778" s="61"/>
      <c r="B778" s="94"/>
      <c r="C778" s="92"/>
      <c r="D778" s="66"/>
      <c r="E778" s="93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  <c r="AB778" s="66"/>
      <c r="AC778" s="66"/>
      <c r="AD778" s="66"/>
      <c r="AE778" s="66"/>
      <c r="AF778" s="66"/>
      <c r="AG778" s="66"/>
      <c r="AH778" s="66"/>
      <c r="AI778" s="66"/>
    </row>
    <row r="779" spans="1:35" ht="14.25" customHeight="1" x14ac:dyDescent="0.3">
      <c r="A779" s="61"/>
      <c r="B779" s="94"/>
      <c r="C779" s="92"/>
      <c r="D779" s="66"/>
      <c r="E779" s="93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  <c r="AA779" s="66"/>
      <c r="AB779" s="66"/>
      <c r="AC779" s="66"/>
      <c r="AD779" s="66"/>
      <c r="AE779" s="66"/>
      <c r="AF779" s="66"/>
      <c r="AG779" s="66"/>
      <c r="AH779" s="66"/>
      <c r="AI779" s="66"/>
    </row>
    <row r="780" spans="1:35" ht="14.25" customHeight="1" x14ac:dyDescent="0.3">
      <c r="A780" s="61"/>
      <c r="B780" s="94"/>
      <c r="C780" s="92"/>
      <c r="D780" s="66"/>
      <c r="E780" s="93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  <c r="AA780" s="66"/>
      <c r="AB780" s="66"/>
      <c r="AC780" s="66"/>
      <c r="AD780" s="66"/>
      <c r="AE780" s="66"/>
      <c r="AF780" s="66"/>
      <c r="AG780" s="66"/>
      <c r="AH780" s="66"/>
      <c r="AI780" s="66"/>
    </row>
    <row r="781" spans="1:35" ht="14.25" customHeight="1" x14ac:dyDescent="0.3">
      <c r="A781" s="61"/>
      <c r="B781" s="94"/>
      <c r="C781" s="92"/>
      <c r="D781" s="66"/>
      <c r="E781" s="93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  <c r="AA781" s="66"/>
      <c r="AB781" s="66"/>
      <c r="AC781" s="66"/>
      <c r="AD781" s="66"/>
      <c r="AE781" s="66"/>
      <c r="AF781" s="66"/>
      <c r="AG781" s="66"/>
      <c r="AH781" s="66"/>
      <c r="AI781" s="66"/>
    </row>
    <row r="782" spans="1:35" ht="14.25" customHeight="1" x14ac:dyDescent="0.3">
      <c r="A782" s="61"/>
      <c r="B782" s="94"/>
      <c r="C782" s="92"/>
      <c r="D782" s="66"/>
      <c r="E782" s="93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  <c r="AA782" s="66"/>
      <c r="AB782" s="66"/>
      <c r="AC782" s="66"/>
      <c r="AD782" s="66"/>
      <c r="AE782" s="66"/>
      <c r="AF782" s="66"/>
      <c r="AG782" s="66"/>
      <c r="AH782" s="66"/>
      <c r="AI782" s="66"/>
    </row>
    <row r="783" spans="1:35" ht="14.25" customHeight="1" x14ac:dyDescent="0.3">
      <c r="A783" s="61"/>
      <c r="B783" s="94"/>
      <c r="C783" s="92"/>
      <c r="D783" s="66"/>
      <c r="E783" s="93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  <c r="AA783" s="66"/>
      <c r="AB783" s="66"/>
      <c r="AC783" s="66"/>
      <c r="AD783" s="66"/>
      <c r="AE783" s="66"/>
      <c r="AF783" s="66"/>
      <c r="AG783" s="66"/>
      <c r="AH783" s="66"/>
      <c r="AI783" s="66"/>
    </row>
    <row r="784" spans="1:35" ht="14.25" customHeight="1" x14ac:dyDescent="0.3">
      <c r="A784" s="61"/>
      <c r="B784" s="94"/>
      <c r="C784" s="92"/>
      <c r="D784" s="66"/>
      <c r="E784" s="93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  <c r="AA784" s="66"/>
      <c r="AB784" s="66"/>
      <c r="AC784" s="66"/>
      <c r="AD784" s="66"/>
      <c r="AE784" s="66"/>
      <c r="AF784" s="66"/>
      <c r="AG784" s="66"/>
      <c r="AH784" s="66"/>
      <c r="AI784" s="66"/>
    </row>
    <row r="785" spans="1:35" ht="14.25" customHeight="1" x14ac:dyDescent="0.3">
      <c r="A785" s="61"/>
      <c r="B785" s="94"/>
      <c r="C785" s="92"/>
      <c r="D785" s="66"/>
      <c r="E785" s="93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  <c r="AA785" s="66"/>
      <c r="AB785" s="66"/>
      <c r="AC785" s="66"/>
      <c r="AD785" s="66"/>
      <c r="AE785" s="66"/>
      <c r="AF785" s="66"/>
      <c r="AG785" s="66"/>
      <c r="AH785" s="66"/>
      <c r="AI785" s="66"/>
    </row>
    <row r="786" spans="1:35" ht="14.25" customHeight="1" x14ac:dyDescent="0.3">
      <c r="A786" s="61"/>
      <c r="B786" s="94"/>
      <c r="C786" s="92"/>
      <c r="D786" s="66"/>
      <c r="E786" s="93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  <c r="AA786" s="66"/>
      <c r="AB786" s="66"/>
      <c r="AC786" s="66"/>
      <c r="AD786" s="66"/>
      <c r="AE786" s="66"/>
      <c r="AF786" s="66"/>
      <c r="AG786" s="66"/>
      <c r="AH786" s="66"/>
      <c r="AI786" s="66"/>
    </row>
    <row r="787" spans="1:35" ht="14.25" customHeight="1" x14ac:dyDescent="0.3">
      <c r="A787" s="61"/>
      <c r="B787" s="94"/>
      <c r="C787" s="92"/>
      <c r="D787" s="66"/>
      <c r="E787" s="93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  <c r="AA787" s="66"/>
      <c r="AB787" s="66"/>
      <c r="AC787" s="66"/>
      <c r="AD787" s="66"/>
      <c r="AE787" s="66"/>
      <c r="AF787" s="66"/>
      <c r="AG787" s="66"/>
      <c r="AH787" s="66"/>
      <c r="AI787" s="66"/>
    </row>
    <row r="788" spans="1:35" ht="14.25" customHeight="1" x14ac:dyDescent="0.3">
      <c r="A788" s="61"/>
      <c r="B788" s="94"/>
      <c r="C788" s="92"/>
      <c r="D788" s="66"/>
      <c r="E788" s="93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  <c r="AA788" s="66"/>
      <c r="AB788" s="66"/>
      <c r="AC788" s="66"/>
      <c r="AD788" s="66"/>
      <c r="AE788" s="66"/>
      <c r="AF788" s="66"/>
      <c r="AG788" s="66"/>
      <c r="AH788" s="66"/>
      <c r="AI788" s="66"/>
    </row>
    <row r="789" spans="1:35" ht="14.25" customHeight="1" x14ac:dyDescent="0.3">
      <c r="A789" s="61"/>
      <c r="B789" s="94"/>
      <c r="C789" s="92"/>
      <c r="D789" s="66"/>
      <c r="E789" s="93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  <c r="AA789" s="66"/>
      <c r="AB789" s="66"/>
      <c r="AC789" s="66"/>
      <c r="AD789" s="66"/>
      <c r="AE789" s="66"/>
      <c r="AF789" s="66"/>
      <c r="AG789" s="66"/>
      <c r="AH789" s="66"/>
      <c r="AI789" s="66"/>
    </row>
    <row r="790" spans="1:35" ht="14.25" customHeight="1" x14ac:dyDescent="0.3">
      <c r="A790" s="61"/>
      <c r="B790" s="94"/>
      <c r="C790" s="92"/>
      <c r="D790" s="66"/>
      <c r="E790" s="93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  <c r="AA790" s="66"/>
      <c r="AB790" s="66"/>
      <c r="AC790" s="66"/>
      <c r="AD790" s="66"/>
      <c r="AE790" s="66"/>
      <c r="AF790" s="66"/>
      <c r="AG790" s="66"/>
      <c r="AH790" s="66"/>
      <c r="AI790" s="66"/>
    </row>
    <row r="791" spans="1:35" ht="14.25" customHeight="1" x14ac:dyDescent="0.3">
      <c r="A791" s="61"/>
      <c r="B791" s="94"/>
      <c r="C791" s="92"/>
      <c r="D791" s="66"/>
      <c r="E791" s="93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  <c r="AA791" s="66"/>
      <c r="AB791" s="66"/>
      <c r="AC791" s="66"/>
      <c r="AD791" s="66"/>
      <c r="AE791" s="66"/>
      <c r="AF791" s="66"/>
      <c r="AG791" s="66"/>
      <c r="AH791" s="66"/>
      <c r="AI791" s="66"/>
    </row>
    <row r="792" spans="1:35" ht="14.25" customHeight="1" x14ac:dyDescent="0.3">
      <c r="A792" s="61"/>
      <c r="B792" s="94"/>
      <c r="C792" s="92"/>
      <c r="D792" s="66"/>
      <c r="E792" s="93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  <c r="AA792" s="66"/>
      <c r="AB792" s="66"/>
      <c r="AC792" s="66"/>
      <c r="AD792" s="66"/>
      <c r="AE792" s="66"/>
      <c r="AF792" s="66"/>
      <c r="AG792" s="66"/>
      <c r="AH792" s="66"/>
      <c r="AI792" s="66"/>
    </row>
    <row r="793" spans="1:35" ht="14.25" customHeight="1" x14ac:dyDescent="0.3">
      <c r="A793" s="61"/>
      <c r="B793" s="94"/>
      <c r="C793" s="92"/>
      <c r="D793" s="66"/>
      <c r="E793" s="93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  <c r="AA793" s="66"/>
      <c r="AB793" s="66"/>
      <c r="AC793" s="66"/>
      <c r="AD793" s="66"/>
      <c r="AE793" s="66"/>
      <c r="AF793" s="66"/>
      <c r="AG793" s="66"/>
      <c r="AH793" s="66"/>
      <c r="AI793" s="66"/>
    </row>
    <row r="794" spans="1:35" ht="14.25" customHeight="1" x14ac:dyDescent="0.3">
      <c r="A794" s="61"/>
      <c r="B794" s="94"/>
      <c r="C794" s="92"/>
      <c r="D794" s="66"/>
      <c r="E794" s="93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  <c r="AA794" s="66"/>
      <c r="AB794" s="66"/>
      <c r="AC794" s="66"/>
      <c r="AD794" s="66"/>
      <c r="AE794" s="66"/>
      <c r="AF794" s="66"/>
      <c r="AG794" s="66"/>
      <c r="AH794" s="66"/>
      <c r="AI794" s="66"/>
    </row>
    <row r="795" spans="1:35" ht="14.25" customHeight="1" x14ac:dyDescent="0.3">
      <c r="A795" s="61"/>
      <c r="B795" s="94"/>
      <c r="C795" s="92"/>
      <c r="D795" s="66"/>
      <c r="E795" s="93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  <c r="AA795" s="66"/>
      <c r="AB795" s="66"/>
      <c r="AC795" s="66"/>
      <c r="AD795" s="66"/>
      <c r="AE795" s="66"/>
      <c r="AF795" s="66"/>
      <c r="AG795" s="66"/>
      <c r="AH795" s="66"/>
      <c r="AI795" s="66"/>
    </row>
    <row r="796" spans="1:35" ht="14.25" customHeight="1" x14ac:dyDescent="0.3">
      <c r="A796" s="61"/>
      <c r="B796" s="94"/>
      <c r="C796" s="92"/>
      <c r="D796" s="66"/>
      <c r="E796" s="93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  <c r="AA796" s="66"/>
      <c r="AB796" s="66"/>
      <c r="AC796" s="66"/>
      <c r="AD796" s="66"/>
      <c r="AE796" s="66"/>
      <c r="AF796" s="66"/>
      <c r="AG796" s="66"/>
      <c r="AH796" s="66"/>
      <c r="AI796" s="66"/>
    </row>
    <row r="797" spans="1:35" ht="14.25" customHeight="1" x14ac:dyDescent="0.3">
      <c r="A797" s="61"/>
      <c r="B797" s="94"/>
      <c r="C797" s="92"/>
      <c r="D797" s="66"/>
      <c r="E797" s="93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  <c r="AA797" s="66"/>
      <c r="AB797" s="66"/>
      <c r="AC797" s="66"/>
      <c r="AD797" s="66"/>
      <c r="AE797" s="66"/>
      <c r="AF797" s="66"/>
      <c r="AG797" s="66"/>
      <c r="AH797" s="66"/>
      <c r="AI797" s="66"/>
    </row>
    <row r="798" spans="1:35" ht="14.25" customHeight="1" x14ac:dyDescent="0.3">
      <c r="A798" s="61"/>
      <c r="B798" s="94"/>
      <c r="C798" s="92"/>
      <c r="D798" s="66"/>
      <c r="E798" s="93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  <c r="AA798" s="66"/>
      <c r="AB798" s="66"/>
      <c r="AC798" s="66"/>
      <c r="AD798" s="66"/>
      <c r="AE798" s="66"/>
      <c r="AF798" s="66"/>
      <c r="AG798" s="66"/>
      <c r="AH798" s="66"/>
      <c r="AI798" s="66"/>
    </row>
    <row r="799" spans="1:35" ht="14.25" customHeight="1" x14ac:dyDescent="0.3">
      <c r="A799" s="61"/>
      <c r="B799" s="94"/>
      <c r="C799" s="92"/>
      <c r="D799" s="66"/>
      <c r="E799" s="93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  <c r="AA799" s="66"/>
      <c r="AB799" s="66"/>
      <c r="AC799" s="66"/>
      <c r="AD799" s="66"/>
      <c r="AE799" s="66"/>
      <c r="AF799" s="66"/>
      <c r="AG799" s="66"/>
      <c r="AH799" s="66"/>
      <c r="AI799" s="66"/>
    </row>
    <row r="800" spans="1:35" ht="14.25" customHeight="1" x14ac:dyDescent="0.3">
      <c r="A800" s="61"/>
      <c r="B800" s="94"/>
      <c r="C800" s="92"/>
      <c r="D800" s="66"/>
      <c r="E800" s="93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  <c r="AA800" s="66"/>
      <c r="AB800" s="66"/>
      <c r="AC800" s="66"/>
      <c r="AD800" s="66"/>
      <c r="AE800" s="66"/>
      <c r="AF800" s="66"/>
      <c r="AG800" s="66"/>
      <c r="AH800" s="66"/>
      <c r="AI800" s="66"/>
    </row>
    <row r="801" spans="1:35" ht="14.25" customHeight="1" x14ac:dyDescent="0.3">
      <c r="A801" s="61"/>
      <c r="B801" s="94"/>
      <c r="C801" s="92"/>
      <c r="D801" s="66"/>
      <c r="E801" s="93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  <c r="AA801" s="66"/>
      <c r="AB801" s="66"/>
      <c r="AC801" s="66"/>
      <c r="AD801" s="66"/>
      <c r="AE801" s="66"/>
      <c r="AF801" s="66"/>
      <c r="AG801" s="66"/>
      <c r="AH801" s="66"/>
      <c r="AI801" s="66"/>
    </row>
    <row r="802" spans="1:35" ht="14.25" customHeight="1" x14ac:dyDescent="0.3">
      <c r="A802" s="61"/>
      <c r="B802" s="94"/>
      <c r="C802" s="92"/>
      <c r="D802" s="66"/>
      <c r="E802" s="93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  <c r="AA802" s="66"/>
      <c r="AB802" s="66"/>
      <c r="AC802" s="66"/>
      <c r="AD802" s="66"/>
      <c r="AE802" s="66"/>
      <c r="AF802" s="66"/>
      <c r="AG802" s="66"/>
      <c r="AH802" s="66"/>
      <c r="AI802" s="66"/>
    </row>
    <row r="803" spans="1:35" ht="14.25" customHeight="1" x14ac:dyDescent="0.3">
      <c r="A803" s="61"/>
      <c r="B803" s="94"/>
      <c r="C803" s="92"/>
      <c r="D803" s="66"/>
      <c r="E803" s="93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  <c r="AA803" s="66"/>
      <c r="AB803" s="66"/>
      <c r="AC803" s="66"/>
      <c r="AD803" s="66"/>
      <c r="AE803" s="66"/>
      <c r="AF803" s="66"/>
      <c r="AG803" s="66"/>
      <c r="AH803" s="66"/>
      <c r="AI803" s="66"/>
    </row>
    <row r="804" spans="1:35" ht="14.25" customHeight="1" x14ac:dyDescent="0.3">
      <c r="A804" s="61"/>
      <c r="B804" s="94"/>
      <c r="C804" s="92"/>
      <c r="D804" s="66"/>
      <c r="E804" s="93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  <c r="AA804" s="66"/>
      <c r="AB804" s="66"/>
      <c r="AC804" s="66"/>
      <c r="AD804" s="66"/>
      <c r="AE804" s="66"/>
      <c r="AF804" s="66"/>
      <c r="AG804" s="66"/>
      <c r="AH804" s="66"/>
      <c r="AI804" s="66"/>
    </row>
    <row r="805" spans="1:35" ht="14.25" customHeight="1" x14ac:dyDescent="0.3">
      <c r="A805" s="61"/>
      <c r="B805" s="94"/>
      <c r="C805" s="92"/>
      <c r="D805" s="66"/>
      <c r="E805" s="93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  <c r="AA805" s="66"/>
      <c r="AB805" s="66"/>
      <c r="AC805" s="66"/>
      <c r="AD805" s="66"/>
      <c r="AE805" s="66"/>
      <c r="AF805" s="66"/>
      <c r="AG805" s="66"/>
      <c r="AH805" s="66"/>
      <c r="AI805" s="66"/>
    </row>
    <row r="806" spans="1:35" ht="14.25" customHeight="1" x14ac:dyDescent="0.3">
      <c r="A806" s="61"/>
      <c r="B806" s="94"/>
      <c r="C806" s="92"/>
      <c r="D806" s="66"/>
      <c r="E806" s="93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  <c r="AA806" s="66"/>
      <c r="AB806" s="66"/>
      <c r="AC806" s="66"/>
      <c r="AD806" s="66"/>
      <c r="AE806" s="66"/>
      <c r="AF806" s="66"/>
      <c r="AG806" s="66"/>
      <c r="AH806" s="66"/>
      <c r="AI806" s="66"/>
    </row>
    <row r="807" spans="1:35" ht="14.25" customHeight="1" x14ac:dyDescent="0.3">
      <c r="A807" s="61"/>
      <c r="B807" s="94"/>
      <c r="C807" s="92"/>
      <c r="D807" s="66"/>
      <c r="E807" s="93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  <c r="AA807" s="66"/>
      <c r="AB807" s="66"/>
      <c r="AC807" s="66"/>
      <c r="AD807" s="66"/>
      <c r="AE807" s="66"/>
      <c r="AF807" s="66"/>
      <c r="AG807" s="66"/>
      <c r="AH807" s="66"/>
      <c r="AI807" s="66"/>
    </row>
    <row r="808" spans="1:35" ht="14.25" customHeight="1" x14ac:dyDescent="0.3">
      <c r="A808" s="61"/>
      <c r="B808" s="94"/>
      <c r="C808" s="92"/>
      <c r="D808" s="66"/>
      <c r="E808" s="93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  <c r="AA808" s="66"/>
      <c r="AB808" s="66"/>
      <c r="AC808" s="66"/>
      <c r="AD808" s="66"/>
      <c r="AE808" s="66"/>
      <c r="AF808" s="66"/>
      <c r="AG808" s="66"/>
      <c r="AH808" s="66"/>
      <c r="AI808" s="66"/>
    </row>
    <row r="809" spans="1:35" ht="14.25" customHeight="1" x14ac:dyDescent="0.3">
      <c r="A809" s="61"/>
      <c r="B809" s="94"/>
      <c r="C809" s="92"/>
      <c r="D809" s="66"/>
      <c r="E809" s="93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  <c r="AA809" s="66"/>
      <c r="AB809" s="66"/>
      <c r="AC809" s="66"/>
      <c r="AD809" s="66"/>
      <c r="AE809" s="66"/>
      <c r="AF809" s="66"/>
      <c r="AG809" s="66"/>
      <c r="AH809" s="66"/>
      <c r="AI809" s="66"/>
    </row>
    <row r="810" spans="1:35" ht="14.25" customHeight="1" x14ac:dyDescent="0.3">
      <c r="A810" s="61"/>
      <c r="B810" s="94"/>
      <c r="C810" s="92"/>
      <c r="D810" s="66"/>
      <c r="E810" s="93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  <c r="AA810" s="66"/>
      <c r="AB810" s="66"/>
      <c r="AC810" s="66"/>
      <c r="AD810" s="66"/>
      <c r="AE810" s="66"/>
      <c r="AF810" s="66"/>
      <c r="AG810" s="66"/>
      <c r="AH810" s="66"/>
      <c r="AI810" s="66"/>
    </row>
    <row r="811" spans="1:35" ht="14.25" customHeight="1" x14ac:dyDescent="0.3">
      <c r="A811" s="61"/>
      <c r="B811" s="94"/>
      <c r="C811" s="92"/>
      <c r="D811" s="66"/>
      <c r="E811" s="93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  <c r="AA811" s="66"/>
      <c r="AB811" s="66"/>
      <c r="AC811" s="66"/>
      <c r="AD811" s="66"/>
      <c r="AE811" s="66"/>
      <c r="AF811" s="66"/>
      <c r="AG811" s="66"/>
      <c r="AH811" s="66"/>
      <c r="AI811" s="66"/>
    </row>
    <row r="812" spans="1:35" ht="14.25" customHeight="1" x14ac:dyDescent="0.3">
      <c r="A812" s="61"/>
      <c r="B812" s="94"/>
      <c r="C812" s="92"/>
      <c r="D812" s="66"/>
      <c r="E812" s="93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  <c r="AA812" s="66"/>
      <c r="AB812" s="66"/>
      <c r="AC812" s="66"/>
      <c r="AD812" s="66"/>
      <c r="AE812" s="66"/>
      <c r="AF812" s="66"/>
      <c r="AG812" s="66"/>
      <c r="AH812" s="66"/>
      <c r="AI812" s="66"/>
    </row>
    <row r="813" spans="1:35" ht="14.25" customHeight="1" x14ac:dyDescent="0.3">
      <c r="A813" s="61"/>
      <c r="B813" s="94"/>
      <c r="C813" s="92"/>
      <c r="D813" s="66"/>
      <c r="E813" s="93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  <c r="AA813" s="66"/>
      <c r="AB813" s="66"/>
      <c r="AC813" s="66"/>
      <c r="AD813" s="66"/>
      <c r="AE813" s="66"/>
      <c r="AF813" s="66"/>
      <c r="AG813" s="66"/>
      <c r="AH813" s="66"/>
      <c r="AI813" s="66"/>
    </row>
    <row r="814" spans="1:35" ht="14.25" customHeight="1" x14ac:dyDescent="0.3">
      <c r="A814" s="61"/>
      <c r="B814" s="94"/>
      <c r="C814" s="92"/>
      <c r="D814" s="66"/>
      <c r="E814" s="93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  <c r="AA814" s="66"/>
      <c r="AB814" s="66"/>
      <c r="AC814" s="66"/>
      <c r="AD814" s="66"/>
      <c r="AE814" s="66"/>
      <c r="AF814" s="66"/>
      <c r="AG814" s="66"/>
      <c r="AH814" s="66"/>
      <c r="AI814" s="66"/>
    </row>
    <row r="815" spans="1:35" ht="14.25" customHeight="1" x14ac:dyDescent="0.3">
      <c r="A815" s="61"/>
      <c r="B815" s="94"/>
      <c r="C815" s="92"/>
      <c r="D815" s="66"/>
      <c r="E815" s="93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  <c r="AA815" s="66"/>
      <c r="AB815" s="66"/>
      <c r="AC815" s="66"/>
      <c r="AD815" s="66"/>
      <c r="AE815" s="66"/>
      <c r="AF815" s="66"/>
      <c r="AG815" s="66"/>
      <c r="AH815" s="66"/>
      <c r="AI815" s="66"/>
    </row>
    <row r="816" spans="1:35" ht="14.25" customHeight="1" x14ac:dyDescent="0.3">
      <c r="A816" s="61"/>
      <c r="B816" s="94"/>
      <c r="C816" s="92"/>
      <c r="D816" s="66"/>
      <c r="E816" s="93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  <c r="AA816" s="66"/>
      <c r="AB816" s="66"/>
      <c r="AC816" s="66"/>
      <c r="AD816" s="66"/>
      <c r="AE816" s="66"/>
      <c r="AF816" s="66"/>
      <c r="AG816" s="66"/>
      <c r="AH816" s="66"/>
      <c r="AI816" s="66"/>
    </row>
    <row r="817" spans="1:35" ht="14.25" customHeight="1" x14ac:dyDescent="0.3">
      <c r="A817" s="61"/>
      <c r="B817" s="94"/>
      <c r="C817" s="92"/>
      <c r="D817" s="66"/>
      <c r="E817" s="93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  <c r="AA817" s="66"/>
      <c r="AB817" s="66"/>
      <c r="AC817" s="66"/>
      <c r="AD817" s="66"/>
      <c r="AE817" s="66"/>
      <c r="AF817" s="66"/>
      <c r="AG817" s="66"/>
      <c r="AH817" s="66"/>
      <c r="AI817" s="66"/>
    </row>
    <row r="818" spans="1:35" ht="14.25" customHeight="1" x14ac:dyDescent="0.3">
      <c r="A818" s="61"/>
      <c r="B818" s="94"/>
      <c r="C818" s="92"/>
      <c r="D818" s="66"/>
      <c r="E818" s="93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  <c r="AA818" s="66"/>
      <c r="AB818" s="66"/>
      <c r="AC818" s="66"/>
      <c r="AD818" s="66"/>
      <c r="AE818" s="66"/>
      <c r="AF818" s="66"/>
      <c r="AG818" s="66"/>
      <c r="AH818" s="66"/>
      <c r="AI818" s="66"/>
    </row>
    <row r="819" spans="1:35" ht="14.25" customHeight="1" x14ac:dyDescent="0.3">
      <c r="A819" s="61"/>
      <c r="B819" s="94"/>
      <c r="C819" s="92"/>
      <c r="D819" s="66"/>
      <c r="E819" s="93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  <c r="AA819" s="66"/>
      <c r="AB819" s="66"/>
      <c r="AC819" s="66"/>
      <c r="AD819" s="66"/>
      <c r="AE819" s="66"/>
      <c r="AF819" s="66"/>
      <c r="AG819" s="66"/>
      <c r="AH819" s="66"/>
      <c r="AI819" s="66"/>
    </row>
    <row r="820" spans="1:35" ht="14.25" customHeight="1" x14ac:dyDescent="0.3">
      <c r="A820" s="61"/>
      <c r="B820" s="94"/>
      <c r="C820" s="92"/>
      <c r="D820" s="66"/>
      <c r="E820" s="93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  <c r="AA820" s="66"/>
      <c r="AB820" s="66"/>
      <c r="AC820" s="66"/>
      <c r="AD820" s="66"/>
      <c r="AE820" s="66"/>
      <c r="AF820" s="66"/>
      <c r="AG820" s="66"/>
      <c r="AH820" s="66"/>
      <c r="AI820" s="66"/>
    </row>
    <row r="821" spans="1:35" ht="14.25" customHeight="1" x14ac:dyDescent="0.3">
      <c r="A821" s="61"/>
      <c r="B821" s="94"/>
      <c r="C821" s="92"/>
      <c r="D821" s="66"/>
      <c r="E821" s="93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  <c r="AA821" s="66"/>
      <c r="AB821" s="66"/>
      <c r="AC821" s="66"/>
      <c r="AD821" s="66"/>
      <c r="AE821" s="66"/>
      <c r="AF821" s="66"/>
      <c r="AG821" s="66"/>
      <c r="AH821" s="66"/>
      <c r="AI821" s="66"/>
    </row>
    <row r="822" spans="1:35" ht="14.25" customHeight="1" x14ac:dyDescent="0.3">
      <c r="A822" s="61"/>
      <c r="B822" s="94"/>
      <c r="C822" s="92"/>
      <c r="D822" s="66"/>
      <c r="E822" s="93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  <c r="AA822" s="66"/>
      <c r="AB822" s="66"/>
      <c r="AC822" s="66"/>
      <c r="AD822" s="66"/>
      <c r="AE822" s="66"/>
      <c r="AF822" s="66"/>
      <c r="AG822" s="66"/>
      <c r="AH822" s="66"/>
      <c r="AI822" s="66"/>
    </row>
    <row r="823" spans="1:35" ht="14.25" customHeight="1" x14ac:dyDescent="0.3">
      <c r="A823" s="61"/>
      <c r="B823" s="94"/>
      <c r="C823" s="92"/>
      <c r="D823" s="66"/>
      <c r="E823" s="93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  <c r="AA823" s="66"/>
      <c r="AB823" s="66"/>
      <c r="AC823" s="66"/>
      <c r="AD823" s="66"/>
      <c r="AE823" s="66"/>
      <c r="AF823" s="66"/>
      <c r="AG823" s="66"/>
      <c r="AH823" s="66"/>
      <c r="AI823" s="66"/>
    </row>
    <row r="824" spans="1:35" ht="14.25" customHeight="1" x14ac:dyDescent="0.3">
      <c r="A824" s="61"/>
      <c r="B824" s="94"/>
      <c r="C824" s="92"/>
      <c r="D824" s="66"/>
      <c r="E824" s="93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  <c r="AA824" s="66"/>
      <c r="AB824" s="66"/>
      <c r="AC824" s="66"/>
      <c r="AD824" s="66"/>
      <c r="AE824" s="66"/>
      <c r="AF824" s="66"/>
      <c r="AG824" s="66"/>
      <c r="AH824" s="66"/>
      <c r="AI824" s="66"/>
    </row>
    <row r="825" spans="1:35" ht="14.25" customHeight="1" x14ac:dyDescent="0.3">
      <c r="A825" s="61"/>
      <c r="B825" s="94"/>
      <c r="C825" s="92"/>
      <c r="D825" s="66"/>
      <c r="E825" s="93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  <c r="AA825" s="66"/>
      <c r="AB825" s="66"/>
      <c r="AC825" s="66"/>
      <c r="AD825" s="66"/>
      <c r="AE825" s="66"/>
      <c r="AF825" s="66"/>
      <c r="AG825" s="66"/>
      <c r="AH825" s="66"/>
      <c r="AI825" s="66"/>
    </row>
    <row r="826" spans="1:35" ht="14.25" customHeight="1" x14ac:dyDescent="0.3">
      <c r="A826" s="61"/>
      <c r="B826" s="94"/>
      <c r="C826" s="92"/>
      <c r="D826" s="66"/>
      <c r="E826" s="93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  <c r="AA826" s="66"/>
      <c r="AB826" s="66"/>
      <c r="AC826" s="66"/>
      <c r="AD826" s="66"/>
      <c r="AE826" s="66"/>
      <c r="AF826" s="66"/>
      <c r="AG826" s="66"/>
      <c r="AH826" s="66"/>
      <c r="AI826" s="66"/>
    </row>
    <row r="827" spans="1:35" ht="14.25" customHeight="1" x14ac:dyDescent="0.3">
      <c r="A827" s="61"/>
      <c r="B827" s="94"/>
      <c r="C827" s="92"/>
      <c r="D827" s="66"/>
      <c r="E827" s="93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  <c r="AA827" s="66"/>
      <c r="AB827" s="66"/>
      <c r="AC827" s="66"/>
      <c r="AD827" s="66"/>
      <c r="AE827" s="66"/>
      <c r="AF827" s="66"/>
      <c r="AG827" s="66"/>
      <c r="AH827" s="66"/>
      <c r="AI827" s="66"/>
    </row>
    <row r="828" spans="1:35" ht="14.25" customHeight="1" x14ac:dyDescent="0.3">
      <c r="A828" s="61"/>
      <c r="B828" s="94"/>
      <c r="C828" s="92"/>
      <c r="D828" s="66"/>
      <c r="E828" s="93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  <c r="AA828" s="66"/>
      <c r="AB828" s="66"/>
      <c r="AC828" s="66"/>
      <c r="AD828" s="66"/>
      <c r="AE828" s="66"/>
      <c r="AF828" s="66"/>
      <c r="AG828" s="66"/>
      <c r="AH828" s="66"/>
      <c r="AI828" s="66"/>
    </row>
    <row r="829" spans="1:35" ht="14.25" customHeight="1" x14ac:dyDescent="0.3">
      <c r="A829" s="61"/>
      <c r="B829" s="94"/>
      <c r="C829" s="92"/>
      <c r="D829" s="66"/>
      <c r="E829" s="93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  <c r="AA829" s="66"/>
      <c r="AB829" s="66"/>
      <c r="AC829" s="66"/>
      <c r="AD829" s="66"/>
      <c r="AE829" s="66"/>
      <c r="AF829" s="66"/>
      <c r="AG829" s="66"/>
      <c r="AH829" s="66"/>
      <c r="AI829" s="66"/>
    </row>
    <row r="830" spans="1:35" ht="14.25" customHeight="1" x14ac:dyDescent="0.3">
      <c r="A830" s="61"/>
      <c r="B830" s="94"/>
      <c r="C830" s="92"/>
      <c r="D830" s="66"/>
      <c r="E830" s="93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  <c r="AA830" s="66"/>
      <c r="AB830" s="66"/>
      <c r="AC830" s="66"/>
      <c r="AD830" s="66"/>
      <c r="AE830" s="66"/>
      <c r="AF830" s="66"/>
      <c r="AG830" s="66"/>
      <c r="AH830" s="66"/>
      <c r="AI830" s="66"/>
    </row>
    <row r="831" spans="1:35" ht="14.25" customHeight="1" x14ac:dyDescent="0.3">
      <c r="A831" s="61"/>
      <c r="B831" s="94"/>
      <c r="C831" s="92"/>
      <c r="D831" s="66"/>
      <c r="E831" s="93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  <c r="AA831" s="66"/>
      <c r="AB831" s="66"/>
      <c r="AC831" s="66"/>
      <c r="AD831" s="66"/>
      <c r="AE831" s="66"/>
      <c r="AF831" s="66"/>
      <c r="AG831" s="66"/>
      <c r="AH831" s="66"/>
      <c r="AI831" s="66"/>
    </row>
    <row r="832" spans="1:35" ht="14.25" customHeight="1" x14ac:dyDescent="0.3">
      <c r="A832" s="61"/>
      <c r="B832" s="94"/>
      <c r="C832" s="92"/>
      <c r="D832" s="66"/>
      <c r="E832" s="93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  <c r="AA832" s="66"/>
      <c r="AB832" s="66"/>
      <c r="AC832" s="66"/>
      <c r="AD832" s="66"/>
      <c r="AE832" s="66"/>
      <c r="AF832" s="66"/>
      <c r="AG832" s="66"/>
      <c r="AH832" s="66"/>
      <c r="AI832" s="66"/>
    </row>
    <row r="833" spans="1:35" ht="14.25" customHeight="1" x14ac:dyDescent="0.3">
      <c r="A833" s="61"/>
      <c r="B833" s="94"/>
      <c r="C833" s="92"/>
      <c r="D833" s="66"/>
      <c r="E833" s="93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  <c r="AA833" s="66"/>
      <c r="AB833" s="66"/>
      <c r="AC833" s="66"/>
      <c r="AD833" s="66"/>
      <c r="AE833" s="66"/>
      <c r="AF833" s="66"/>
      <c r="AG833" s="66"/>
      <c r="AH833" s="66"/>
      <c r="AI833" s="66"/>
    </row>
    <row r="834" spans="1:35" ht="14.25" customHeight="1" x14ac:dyDescent="0.3">
      <c r="A834" s="61"/>
      <c r="B834" s="94"/>
      <c r="C834" s="92"/>
      <c r="D834" s="66"/>
      <c r="E834" s="93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  <c r="AA834" s="66"/>
      <c r="AB834" s="66"/>
      <c r="AC834" s="66"/>
      <c r="AD834" s="66"/>
      <c r="AE834" s="66"/>
      <c r="AF834" s="66"/>
      <c r="AG834" s="66"/>
      <c r="AH834" s="66"/>
      <c r="AI834" s="66"/>
    </row>
    <row r="835" spans="1:35" ht="14.25" customHeight="1" x14ac:dyDescent="0.3">
      <c r="A835" s="61"/>
      <c r="B835" s="94"/>
      <c r="C835" s="92"/>
      <c r="D835" s="66"/>
      <c r="E835" s="93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  <c r="AA835" s="66"/>
      <c r="AB835" s="66"/>
      <c r="AC835" s="66"/>
      <c r="AD835" s="66"/>
      <c r="AE835" s="66"/>
      <c r="AF835" s="66"/>
      <c r="AG835" s="66"/>
      <c r="AH835" s="66"/>
      <c r="AI835" s="66"/>
    </row>
    <row r="836" spans="1:35" ht="14.25" customHeight="1" x14ac:dyDescent="0.3">
      <c r="A836" s="61"/>
      <c r="B836" s="94"/>
      <c r="C836" s="92"/>
      <c r="D836" s="66"/>
      <c r="E836" s="93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  <c r="AA836" s="66"/>
      <c r="AB836" s="66"/>
      <c r="AC836" s="66"/>
      <c r="AD836" s="66"/>
      <c r="AE836" s="66"/>
      <c r="AF836" s="66"/>
      <c r="AG836" s="66"/>
      <c r="AH836" s="66"/>
      <c r="AI836" s="66"/>
    </row>
    <row r="837" spans="1:35" ht="14.25" customHeight="1" x14ac:dyDescent="0.3">
      <c r="A837" s="61"/>
      <c r="B837" s="94"/>
      <c r="C837" s="92"/>
      <c r="D837" s="66"/>
      <c r="E837" s="93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  <c r="AA837" s="66"/>
      <c r="AB837" s="66"/>
      <c r="AC837" s="66"/>
      <c r="AD837" s="66"/>
      <c r="AE837" s="66"/>
      <c r="AF837" s="66"/>
      <c r="AG837" s="66"/>
      <c r="AH837" s="66"/>
      <c r="AI837" s="66"/>
    </row>
    <row r="838" spans="1:35" ht="14.25" customHeight="1" x14ac:dyDescent="0.3">
      <c r="A838" s="61"/>
      <c r="B838" s="94"/>
      <c r="C838" s="92"/>
      <c r="D838" s="66"/>
      <c r="E838" s="93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  <c r="AA838" s="66"/>
      <c r="AB838" s="66"/>
      <c r="AC838" s="66"/>
      <c r="AD838" s="66"/>
      <c r="AE838" s="66"/>
      <c r="AF838" s="66"/>
      <c r="AG838" s="66"/>
      <c r="AH838" s="66"/>
      <c r="AI838" s="66"/>
    </row>
    <row r="839" spans="1:35" ht="14.25" customHeight="1" x14ac:dyDescent="0.3">
      <c r="A839" s="61"/>
      <c r="B839" s="94"/>
      <c r="C839" s="92"/>
      <c r="D839" s="66"/>
      <c r="E839" s="93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  <c r="AA839" s="66"/>
      <c r="AB839" s="66"/>
      <c r="AC839" s="66"/>
      <c r="AD839" s="66"/>
      <c r="AE839" s="66"/>
      <c r="AF839" s="66"/>
      <c r="AG839" s="66"/>
      <c r="AH839" s="66"/>
      <c r="AI839" s="66"/>
    </row>
    <row r="840" spans="1:35" ht="14.25" customHeight="1" x14ac:dyDescent="0.3">
      <c r="A840" s="61"/>
      <c r="B840" s="94"/>
      <c r="C840" s="92"/>
      <c r="D840" s="66"/>
      <c r="E840" s="93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  <c r="AA840" s="66"/>
      <c r="AB840" s="66"/>
      <c r="AC840" s="66"/>
      <c r="AD840" s="66"/>
      <c r="AE840" s="66"/>
      <c r="AF840" s="66"/>
      <c r="AG840" s="66"/>
      <c r="AH840" s="66"/>
      <c r="AI840" s="66"/>
    </row>
    <row r="841" spans="1:35" ht="14.25" customHeight="1" x14ac:dyDescent="0.3">
      <c r="A841" s="61"/>
      <c r="B841" s="94"/>
      <c r="C841" s="92"/>
      <c r="D841" s="66"/>
      <c r="E841" s="93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  <c r="AA841" s="66"/>
      <c r="AB841" s="66"/>
      <c r="AC841" s="66"/>
      <c r="AD841" s="66"/>
      <c r="AE841" s="66"/>
      <c r="AF841" s="66"/>
      <c r="AG841" s="66"/>
      <c r="AH841" s="66"/>
      <c r="AI841" s="66"/>
    </row>
    <row r="842" spans="1:35" ht="14.25" customHeight="1" x14ac:dyDescent="0.3">
      <c r="A842" s="61"/>
      <c r="B842" s="94"/>
      <c r="C842" s="92"/>
      <c r="D842" s="66"/>
      <c r="E842" s="93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  <c r="AA842" s="66"/>
      <c r="AB842" s="66"/>
      <c r="AC842" s="66"/>
      <c r="AD842" s="66"/>
      <c r="AE842" s="66"/>
      <c r="AF842" s="66"/>
      <c r="AG842" s="66"/>
      <c r="AH842" s="66"/>
      <c r="AI842" s="66"/>
    </row>
    <row r="843" spans="1:35" ht="14.25" customHeight="1" x14ac:dyDescent="0.3">
      <c r="A843" s="61"/>
      <c r="B843" s="94"/>
      <c r="C843" s="92"/>
      <c r="D843" s="66"/>
      <c r="E843" s="93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  <c r="AA843" s="66"/>
      <c r="AB843" s="66"/>
      <c r="AC843" s="66"/>
      <c r="AD843" s="66"/>
      <c r="AE843" s="66"/>
      <c r="AF843" s="66"/>
      <c r="AG843" s="66"/>
      <c r="AH843" s="66"/>
      <c r="AI843" s="66"/>
    </row>
    <row r="844" spans="1:35" ht="14.25" customHeight="1" x14ac:dyDescent="0.3">
      <c r="A844" s="61"/>
      <c r="B844" s="94"/>
      <c r="C844" s="92"/>
      <c r="D844" s="66"/>
      <c r="E844" s="93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  <c r="AA844" s="66"/>
      <c r="AB844" s="66"/>
      <c r="AC844" s="66"/>
      <c r="AD844" s="66"/>
      <c r="AE844" s="66"/>
      <c r="AF844" s="66"/>
      <c r="AG844" s="66"/>
      <c r="AH844" s="66"/>
      <c r="AI844" s="66"/>
    </row>
    <row r="845" spans="1:35" ht="14.25" customHeight="1" x14ac:dyDescent="0.3">
      <c r="A845" s="61"/>
      <c r="B845" s="94"/>
      <c r="C845" s="92"/>
      <c r="D845" s="66"/>
      <c r="E845" s="93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  <c r="AA845" s="66"/>
      <c r="AB845" s="66"/>
      <c r="AC845" s="66"/>
      <c r="AD845" s="66"/>
      <c r="AE845" s="66"/>
      <c r="AF845" s="66"/>
      <c r="AG845" s="66"/>
      <c r="AH845" s="66"/>
      <c r="AI845" s="66"/>
    </row>
    <row r="846" spans="1:35" ht="14.25" customHeight="1" x14ac:dyDescent="0.3">
      <c r="A846" s="61"/>
      <c r="B846" s="94"/>
      <c r="C846" s="92"/>
      <c r="D846" s="66"/>
      <c r="E846" s="93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  <c r="AA846" s="66"/>
      <c r="AB846" s="66"/>
      <c r="AC846" s="66"/>
      <c r="AD846" s="66"/>
      <c r="AE846" s="66"/>
      <c r="AF846" s="66"/>
      <c r="AG846" s="66"/>
      <c r="AH846" s="66"/>
      <c r="AI846" s="66"/>
    </row>
    <row r="847" spans="1:35" ht="14.25" customHeight="1" x14ac:dyDescent="0.3">
      <c r="A847" s="61"/>
      <c r="B847" s="94"/>
      <c r="C847" s="92"/>
      <c r="D847" s="66"/>
      <c r="E847" s="93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  <c r="AA847" s="66"/>
      <c r="AB847" s="66"/>
      <c r="AC847" s="66"/>
      <c r="AD847" s="66"/>
      <c r="AE847" s="66"/>
      <c r="AF847" s="66"/>
      <c r="AG847" s="66"/>
      <c r="AH847" s="66"/>
      <c r="AI847" s="66"/>
    </row>
    <row r="848" spans="1:35" ht="14.25" customHeight="1" x14ac:dyDescent="0.3">
      <c r="A848" s="61"/>
      <c r="B848" s="94"/>
      <c r="C848" s="92"/>
      <c r="D848" s="66"/>
      <c r="E848" s="93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  <c r="AA848" s="66"/>
      <c r="AB848" s="66"/>
      <c r="AC848" s="66"/>
      <c r="AD848" s="66"/>
      <c r="AE848" s="66"/>
      <c r="AF848" s="66"/>
      <c r="AG848" s="66"/>
      <c r="AH848" s="66"/>
      <c r="AI848" s="66"/>
    </row>
    <row r="849" spans="1:35" ht="14.25" customHeight="1" x14ac:dyDescent="0.3">
      <c r="A849" s="61"/>
      <c r="B849" s="94"/>
      <c r="C849" s="92"/>
      <c r="D849" s="66"/>
      <c r="E849" s="93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  <c r="AA849" s="66"/>
      <c r="AB849" s="66"/>
      <c r="AC849" s="66"/>
      <c r="AD849" s="66"/>
      <c r="AE849" s="66"/>
      <c r="AF849" s="66"/>
      <c r="AG849" s="66"/>
      <c r="AH849" s="66"/>
      <c r="AI849" s="66"/>
    </row>
    <row r="850" spans="1:35" ht="14.25" customHeight="1" x14ac:dyDescent="0.3">
      <c r="A850" s="61"/>
      <c r="B850" s="94"/>
      <c r="C850" s="92"/>
      <c r="D850" s="66"/>
      <c r="E850" s="93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  <c r="AA850" s="66"/>
      <c r="AB850" s="66"/>
      <c r="AC850" s="66"/>
      <c r="AD850" s="66"/>
      <c r="AE850" s="66"/>
      <c r="AF850" s="66"/>
      <c r="AG850" s="66"/>
      <c r="AH850" s="66"/>
      <c r="AI850" s="66"/>
    </row>
    <row r="851" spans="1:35" ht="14.25" customHeight="1" x14ac:dyDescent="0.3">
      <c r="A851" s="61"/>
      <c r="B851" s="94"/>
      <c r="C851" s="92"/>
      <c r="D851" s="66"/>
      <c r="E851" s="93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  <c r="AA851" s="66"/>
      <c r="AB851" s="66"/>
      <c r="AC851" s="66"/>
      <c r="AD851" s="66"/>
      <c r="AE851" s="66"/>
      <c r="AF851" s="66"/>
      <c r="AG851" s="66"/>
      <c r="AH851" s="66"/>
      <c r="AI851" s="66"/>
    </row>
    <row r="852" spans="1:35" ht="14.25" customHeight="1" x14ac:dyDescent="0.3">
      <c r="A852" s="61"/>
      <c r="B852" s="94"/>
      <c r="C852" s="92"/>
      <c r="D852" s="66"/>
      <c r="E852" s="93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  <c r="AA852" s="66"/>
      <c r="AB852" s="66"/>
      <c r="AC852" s="66"/>
      <c r="AD852" s="66"/>
      <c r="AE852" s="66"/>
      <c r="AF852" s="66"/>
      <c r="AG852" s="66"/>
      <c r="AH852" s="66"/>
      <c r="AI852" s="66"/>
    </row>
    <row r="853" spans="1:35" ht="14.25" customHeight="1" x14ac:dyDescent="0.3">
      <c r="A853" s="61"/>
      <c r="B853" s="94"/>
      <c r="C853" s="92"/>
      <c r="D853" s="66"/>
      <c r="E853" s="93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  <c r="AA853" s="66"/>
      <c r="AB853" s="66"/>
      <c r="AC853" s="66"/>
      <c r="AD853" s="66"/>
      <c r="AE853" s="66"/>
      <c r="AF853" s="66"/>
      <c r="AG853" s="66"/>
      <c r="AH853" s="66"/>
      <c r="AI853" s="66"/>
    </row>
    <row r="854" spans="1:35" ht="14.25" customHeight="1" x14ac:dyDescent="0.3">
      <c r="A854" s="61"/>
      <c r="B854" s="94"/>
      <c r="C854" s="92"/>
      <c r="D854" s="66"/>
      <c r="E854" s="93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  <c r="AA854" s="66"/>
      <c r="AB854" s="66"/>
      <c r="AC854" s="66"/>
      <c r="AD854" s="66"/>
      <c r="AE854" s="66"/>
      <c r="AF854" s="66"/>
      <c r="AG854" s="66"/>
      <c r="AH854" s="66"/>
      <c r="AI854" s="66"/>
    </row>
    <row r="855" spans="1:35" ht="14.25" customHeight="1" x14ac:dyDescent="0.3">
      <c r="A855" s="61"/>
      <c r="B855" s="94"/>
      <c r="C855" s="92"/>
      <c r="D855" s="66"/>
      <c r="E855" s="93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  <c r="AA855" s="66"/>
      <c r="AB855" s="66"/>
      <c r="AC855" s="66"/>
      <c r="AD855" s="66"/>
      <c r="AE855" s="66"/>
      <c r="AF855" s="66"/>
      <c r="AG855" s="66"/>
      <c r="AH855" s="66"/>
      <c r="AI855" s="66"/>
    </row>
    <row r="856" spans="1:35" ht="14.25" customHeight="1" x14ac:dyDescent="0.3">
      <c r="A856" s="61"/>
      <c r="B856" s="94"/>
      <c r="C856" s="92"/>
      <c r="D856" s="66"/>
      <c r="E856" s="93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  <c r="AA856" s="66"/>
      <c r="AB856" s="66"/>
      <c r="AC856" s="66"/>
      <c r="AD856" s="66"/>
      <c r="AE856" s="66"/>
      <c r="AF856" s="66"/>
      <c r="AG856" s="66"/>
      <c r="AH856" s="66"/>
      <c r="AI856" s="66"/>
    </row>
    <row r="857" spans="1:35" ht="14.25" customHeight="1" x14ac:dyDescent="0.3">
      <c r="A857" s="61"/>
      <c r="B857" s="94"/>
      <c r="C857" s="92"/>
      <c r="D857" s="66"/>
      <c r="E857" s="93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  <c r="AA857" s="66"/>
      <c r="AB857" s="66"/>
      <c r="AC857" s="66"/>
      <c r="AD857" s="66"/>
      <c r="AE857" s="66"/>
      <c r="AF857" s="66"/>
      <c r="AG857" s="66"/>
      <c r="AH857" s="66"/>
      <c r="AI857" s="66"/>
    </row>
    <row r="858" spans="1:35" ht="14.25" customHeight="1" x14ac:dyDescent="0.3">
      <c r="A858" s="61"/>
      <c r="B858" s="94"/>
      <c r="C858" s="92"/>
      <c r="D858" s="66"/>
      <c r="E858" s="93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  <c r="AA858" s="66"/>
      <c r="AB858" s="66"/>
      <c r="AC858" s="66"/>
      <c r="AD858" s="66"/>
      <c r="AE858" s="66"/>
      <c r="AF858" s="66"/>
      <c r="AG858" s="66"/>
      <c r="AH858" s="66"/>
      <c r="AI858" s="66"/>
    </row>
    <row r="859" spans="1:35" ht="14.25" customHeight="1" x14ac:dyDescent="0.3">
      <c r="A859" s="61"/>
      <c r="B859" s="94"/>
      <c r="C859" s="92"/>
      <c r="D859" s="66"/>
      <c r="E859" s="93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  <c r="AA859" s="66"/>
      <c r="AB859" s="66"/>
      <c r="AC859" s="66"/>
      <c r="AD859" s="66"/>
      <c r="AE859" s="66"/>
      <c r="AF859" s="66"/>
      <c r="AG859" s="66"/>
      <c r="AH859" s="66"/>
      <c r="AI859" s="66"/>
    </row>
    <row r="860" spans="1:35" ht="14.25" customHeight="1" x14ac:dyDescent="0.3">
      <c r="A860" s="61"/>
      <c r="B860" s="94"/>
      <c r="C860" s="92"/>
      <c r="D860" s="66"/>
      <c r="E860" s="93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  <c r="AA860" s="66"/>
      <c r="AB860" s="66"/>
      <c r="AC860" s="66"/>
      <c r="AD860" s="66"/>
      <c r="AE860" s="66"/>
      <c r="AF860" s="66"/>
      <c r="AG860" s="66"/>
      <c r="AH860" s="66"/>
      <c r="AI860" s="66"/>
    </row>
    <row r="861" spans="1:35" ht="14.25" customHeight="1" x14ac:dyDescent="0.3">
      <c r="A861" s="61"/>
      <c r="B861" s="94"/>
      <c r="C861" s="92"/>
      <c r="D861" s="66"/>
      <c r="E861" s="93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  <c r="AA861" s="66"/>
      <c r="AB861" s="66"/>
      <c r="AC861" s="66"/>
      <c r="AD861" s="66"/>
      <c r="AE861" s="66"/>
      <c r="AF861" s="66"/>
      <c r="AG861" s="66"/>
      <c r="AH861" s="66"/>
      <c r="AI861" s="66"/>
    </row>
    <row r="862" spans="1:35" ht="14.25" customHeight="1" x14ac:dyDescent="0.3">
      <c r="A862" s="61"/>
      <c r="B862" s="94"/>
      <c r="C862" s="92"/>
      <c r="D862" s="66"/>
      <c r="E862" s="93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  <c r="AA862" s="66"/>
      <c r="AB862" s="66"/>
      <c r="AC862" s="66"/>
      <c r="AD862" s="66"/>
      <c r="AE862" s="66"/>
      <c r="AF862" s="66"/>
      <c r="AG862" s="66"/>
      <c r="AH862" s="66"/>
      <c r="AI862" s="66"/>
    </row>
    <row r="863" spans="1:35" ht="14.25" customHeight="1" x14ac:dyDescent="0.3">
      <c r="A863" s="61"/>
      <c r="B863" s="94"/>
      <c r="C863" s="92"/>
      <c r="D863" s="66"/>
      <c r="E863" s="93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  <c r="AA863" s="66"/>
      <c r="AB863" s="66"/>
      <c r="AC863" s="66"/>
      <c r="AD863" s="66"/>
      <c r="AE863" s="66"/>
      <c r="AF863" s="66"/>
      <c r="AG863" s="66"/>
      <c r="AH863" s="66"/>
      <c r="AI863" s="66"/>
    </row>
    <row r="864" spans="1:35" ht="14.25" customHeight="1" x14ac:dyDescent="0.3">
      <c r="A864" s="61"/>
      <c r="B864" s="94"/>
      <c r="C864" s="92"/>
      <c r="D864" s="66"/>
      <c r="E864" s="93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  <c r="AA864" s="66"/>
      <c r="AB864" s="66"/>
      <c r="AC864" s="66"/>
      <c r="AD864" s="66"/>
      <c r="AE864" s="66"/>
      <c r="AF864" s="66"/>
      <c r="AG864" s="66"/>
      <c r="AH864" s="66"/>
      <c r="AI864" s="66"/>
    </row>
    <row r="865" spans="1:35" ht="14.25" customHeight="1" x14ac:dyDescent="0.3">
      <c r="A865" s="61"/>
      <c r="B865" s="94"/>
      <c r="C865" s="92"/>
      <c r="D865" s="66"/>
      <c r="E865" s="93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  <c r="AA865" s="66"/>
      <c r="AB865" s="66"/>
      <c r="AC865" s="66"/>
      <c r="AD865" s="66"/>
      <c r="AE865" s="66"/>
      <c r="AF865" s="66"/>
      <c r="AG865" s="66"/>
      <c r="AH865" s="66"/>
      <c r="AI865" s="66"/>
    </row>
    <row r="866" spans="1:35" ht="14.25" customHeight="1" x14ac:dyDescent="0.3">
      <c r="A866" s="61"/>
      <c r="B866" s="94"/>
      <c r="C866" s="92"/>
      <c r="D866" s="66"/>
      <c r="E866" s="93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  <c r="AA866" s="66"/>
      <c r="AB866" s="66"/>
      <c r="AC866" s="66"/>
      <c r="AD866" s="66"/>
      <c r="AE866" s="66"/>
      <c r="AF866" s="66"/>
      <c r="AG866" s="66"/>
      <c r="AH866" s="66"/>
      <c r="AI866" s="66"/>
    </row>
    <row r="867" spans="1:35" ht="14.25" customHeight="1" x14ac:dyDescent="0.3">
      <c r="A867" s="61"/>
      <c r="B867" s="94"/>
      <c r="C867" s="92"/>
      <c r="D867" s="66"/>
      <c r="E867" s="93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  <c r="AA867" s="66"/>
      <c r="AB867" s="66"/>
      <c r="AC867" s="66"/>
      <c r="AD867" s="66"/>
      <c r="AE867" s="66"/>
      <c r="AF867" s="66"/>
      <c r="AG867" s="66"/>
      <c r="AH867" s="66"/>
      <c r="AI867" s="66"/>
    </row>
    <row r="868" spans="1:35" ht="14.25" customHeight="1" x14ac:dyDescent="0.3">
      <c r="A868" s="61"/>
      <c r="B868" s="94"/>
      <c r="C868" s="92"/>
      <c r="D868" s="66"/>
      <c r="E868" s="93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  <c r="AA868" s="66"/>
      <c r="AB868" s="66"/>
      <c r="AC868" s="66"/>
      <c r="AD868" s="66"/>
      <c r="AE868" s="66"/>
      <c r="AF868" s="66"/>
      <c r="AG868" s="66"/>
      <c r="AH868" s="66"/>
      <c r="AI868" s="66"/>
    </row>
    <row r="869" spans="1:35" ht="14.25" customHeight="1" x14ac:dyDescent="0.3">
      <c r="A869" s="61"/>
      <c r="B869" s="94"/>
      <c r="C869" s="92"/>
      <c r="D869" s="66"/>
      <c r="E869" s="93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  <c r="AA869" s="66"/>
      <c r="AB869" s="66"/>
      <c r="AC869" s="66"/>
      <c r="AD869" s="66"/>
      <c r="AE869" s="66"/>
      <c r="AF869" s="66"/>
      <c r="AG869" s="66"/>
      <c r="AH869" s="66"/>
      <c r="AI869" s="66"/>
    </row>
    <row r="870" spans="1:35" ht="14.25" customHeight="1" x14ac:dyDescent="0.3">
      <c r="A870" s="61"/>
      <c r="B870" s="94"/>
      <c r="C870" s="92"/>
      <c r="D870" s="66"/>
      <c r="E870" s="93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  <c r="AA870" s="66"/>
      <c r="AB870" s="66"/>
      <c r="AC870" s="66"/>
      <c r="AD870" s="66"/>
      <c r="AE870" s="66"/>
      <c r="AF870" s="66"/>
      <c r="AG870" s="66"/>
      <c r="AH870" s="66"/>
      <c r="AI870" s="66"/>
    </row>
    <row r="871" spans="1:35" ht="14.25" customHeight="1" x14ac:dyDescent="0.3">
      <c r="A871" s="61"/>
      <c r="B871" s="94"/>
      <c r="C871" s="92"/>
      <c r="D871" s="66"/>
      <c r="E871" s="93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  <c r="AA871" s="66"/>
      <c r="AB871" s="66"/>
      <c r="AC871" s="66"/>
      <c r="AD871" s="66"/>
      <c r="AE871" s="66"/>
      <c r="AF871" s="66"/>
      <c r="AG871" s="66"/>
      <c r="AH871" s="66"/>
      <c r="AI871" s="66"/>
    </row>
    <row r="872" spans="1:35" ht="14.25" customHeight="1" x14ac:dyDescent="0.3">
      <c r="A872" s="61"/>
      <c r="B872" s="94"/>
      <c r="C872" s="92"/>
      <c r="D872" s="66"/>
      <c r="E872" s="93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  <c r="AA872" s="66"/>
      <c r="AB872" s="66"/>
      <c r="AC872" s="66"/>
      <c r="AD872" s="66"/>
      <c r="AE872" s="66"/>
      <c r="AF872" s="66"/>
      <c r="AG872" s="66"/>
      <c r="AH872" s="66"/>
      <c r="AI872" s="66"/>
    </row>
    <row r="873" spans="1:35" ht="14.25" customHeight="1" x14ac:dyDescent="0.3">
      <c r="A873" s="61"/>
      <c r="B873" s="94"/>
      <c r="C873" s="92"/>
      <c r="D873" s="66"/>
      <c r="E873" s="93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  <c r="AA873" s="66"/>
      <c r="AB873" s="66"/>
      <c r="AC873" s="66"/>
      <c r="AD873" s="66"/>
      <c r="AE873" s="66"/>
      <c r="AF873" s="66"/>
      <c r="AG873" s="66"/>
      <c r="AH873" s="66"/>
      <c r="AI873" s="66"/>
    </row>
    <row r="874" spans="1:35" ht="14.25" customHeight="1" x14ac:dyDescent="0.3">
      <c r="A874" s="61"/>
      <c r="B874" s="94"/>
      <c r="C874" s="92"/>
      <c r="D874" s="66"/>
      <c r="E874" s="93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  <c r="AA874" s="66"/>
      <c r="AB874" s="66"/>
      <c r="AC874" s="66"/>
      <c r="AD874" s="66"/>
      <c r="AE874" s="66"/>
      <c r="AF874" s="66"/>
      <c r="AG874" s="66"/>
      <c r="AH874" s="66"/>
      <c r="AI874" s="66"/>
    </row>
    <row r="875" spans="1:35" ht="14.25" customHeight="1" x14ac:dyDescent="0.3">
      <c r="A875" s="61"/>
      <c r="B875" s="94"/>
      <c r="C875" s="92"/>
      <c r="D875" s="66"/>
      <c r="E875" s="93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  <c r="AA875" s="66"/>
      <c r="AB875" s="66"/>
      <c r="AC875" s="66"/>
      <c r="AD875" s="66"/>
      <c r="AE875" s="66"/>
      <c r="AF875" s="66"/>
      <c r="AG875" s="66"/>
      <c r="AH875" s="66"/>
      <c r="AI875" s="66"/>
    </row>
    <row r="876" spans="1:35" ht="14.25" customHeight="1" x14ac:dyDescent="0.3">
      <c r="A876" s="61"/>
      <c r="B876" s="94"/>
      <c r="C876" s="92"/>
      <c r="D876" s="66"/>
      <c r="E876" s="93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  <c r="AA876" s="66"/>
      <c r="AB876" s="66"/>
      <c r="AC876" s="66"/>
      <c r="AD876" s="66"/>
      <c r="AE876" s="66"/>
      <c r="AF876" s="66"/>
      <c r="AG876" s="66"/>
      <c r="AH876" s="66"/>
      <c r="AI876" s="66"/>
    </row>
    <row r="877" spans="1:35" ht="14.25" customHeight="1" x14ac:dyDescent="0.3">
      <c r="A877" s="61"/>
      <c r="B877" s="94"/>
      <c r="C877" s="92"/>
      <c r="D877" s="66"/>
      <c r="E877" s="93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  <c r="AA877" s="66"/>
      <c r="AB877" s="66"/>
      <c r="AC877" s="66"/>
      <c r="AD877" s="66"/>
      <c r="AE877" s="66"/>
      <c r="AF877" s="66"/>
      <c r="AG877" s="66"/>
      <c r="AH877" s="66"/>
      <c r="AI877" s="66"/>
    </row>
    <row r="878" spans="1:35" ht="14.25" customHeight="1" x14ac:dyDescent="0.3">
      <c r="A878" s="61"/>
      <c r="B878" s="94"/>
      <c r="C878" s="92"/>
      <c r="D878" s="66"/>
      <c r="E878" s="93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  <c r="AA878" s="66"/>
      <c r="AB878" s="66"/>
      <c r="AC878" s="66"/>
      <c r="AD878" s="66"/>
      <c r="AE878" s="66"/>
      <c r="AF878" s="66"/>
      <c r="AG878" s="66"/>
      <c r="AH878" s="66"/>
      <c r="AI878" s="66"/>
    </row>
    <row r="879" spans="1:35" ht="14.25" customHeight="1" x14ac:dyDescent="0.3">
      <c r="A879" s="61"/>
      <c r="B879" s="94"/>
      <c r="C879" s="92"/>
      <c r="D879" s="66"/>
      <c r="E879" s="93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  <c r="AA879" s="66"/>
      <c r="AB879" s="66"/>
      <c r="AC879" s="66"/>
      <c r="AD879" s="66"/>
      <c r="AE879" s="66"/>
      <c r="AF879" s="66"/>
      <c r="AG879" s="66"/>
      <c r="AH879" s="66"/>
      <c r="AI879" s="66"/>
    </row>
    <row r="880" spans="1:35" ht="14.25" customHeight="1" x14ac:dyDescent="0.3">
      <c r="A880" s="61"/>
      <c r="B880" s="94"/>
      <c r="C880" s="92"/>
      <c r="D880" s="66"/>
      <c r="E880" s="93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  <c r="AA880" s="66"/>
      <c r="AB880" s="66"/>
      <c r="AC880" s="66"/>
      <c r="AD880" s="66"/>
      <c r="AE880" s="66"/>
      <c r="AF880" s="66"/>
      <c r="AG880" s="66"/>
      <c r="AH880" s="66"/>
      <c r="AI880" s="66"/>
    </row>
    <row r="881" spans="1:35" ht="14.25" customHeight="1" x14ac:dyDescent="0.3">
      <c r="A881" s="61"/>
      <c r="B881" s="94"/>
      <c r="C881" s="92"/>
      <c r="D881" s="66"/>
      <c r="E881" s="93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  <c r="AA881" s="66"/>
      <c r="AB881" s="66"/>
      <c r="AC881" s="66"/>
      <c r="AD881" s="66"/>
      <c r="AE881" s="66"/>
      <c r="AF881" s="66"/>
      <c r="AG881" s="66"/>
      <c r="AH881" s="66"/>
      <c r="AI881" s="66"/>
    </row>
    <row r="882" spans="1:35" ht="14.25" customHeight="1" x14ac:dyDescent="0.3">
      <c r="A882" s="61"/>
      <c r="B882" s="94"/>
      <c r="C882" s="92"/>
      <c r="D882" s="66"/>
      <c r="E882" s="93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  <c r="AA882" s="66"/>
      <c r="AB882" s="66"/>
      <c r="AC882" s="66"/>
      <c r="AD882" s="66"/>
      <c r="AE882" s="66"/>
      <c r="AF882" s="66"/>
      <c r="AG882" s="66"/>
      <c r="AH882" s="66"/>
      <c r="AI882" s="66"/>
    </row>
    <row r="883" spans="1:35" ht="14.25" customHeight="1" x14ac:dyDescent="0.3">
      <c r="A883" s="61"/>
      <c r="B883" s="94"/>
      <c r="C883" s="92"/>
      <c r="D883" s="66"/>
      <c r="E883" s="93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  <c r="AA883" s="66"/>
      <c r="AB883" s="66"/>
      <c r="AC883" s="66"/>
      <c r="AD883" s="66"/>
      <c r="AE883" s="66"/>
      <c r="AF883" s="66"/>
      <c r="AG883" s="66"/>
      <c r="AH883" s="66"/>
      <c r="AI883" s="66"/>
    </row>
    <row r="884" spans="1:35" ht="14.25" customHeight="1" x14ac:dyDescent="0.3">
      <c r="A884" s="61"/>
      <c r="B884" s="94"/>
      <c r="C884" s="92"/>
      <c r="D884" s="66"/>
      <c r="E884" s="93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  <c r="AA884" s="66"/>
      <c r="AB884" s="66"/>
      <c r="AC884" s="66"/>
      <c r="AD884" s="66"/>
      <c r="AE884" s="66"/>
      <c r="AF884" s="66"/>
      <c r="AG884" s="66"/>
      <c r="AH884" s="66"/>
      <c r="AI884" s="66"/>
    </row>
    <row r="885" spans="1:35" ht="14.25" customHeight="1" x14ac:dyDescent="0.3">
      <c r="A885" s="61"/>
      <c r="B885" s="94"/>
      <c r="C885" s="92"/>
      <c r="D885" s="66"/>
      <c r="E885" s="93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  <c r="AA885" s="66"/>
      <c r="AB885" s="66"/>
      <c r="AC885" s="66"/>
      <c r="AD885" s="66"/>
      <c r="AE885" s="66"/>
      <c r="AF885" s="66"/>
      <c r="AG885" s="66"/>
      <c r="AH885" s="66"/>
      <c r="AI885" s="66"/>
    </row>
    <row r="886" spans="1:35" ht="14.25" customHeight="1" x14ac:dyDescent="0.3">
      <c r="A886" s="61"/>
      <c r="B886" s="94"/>
      <c r="C886" s="92"/>
      <c r="D886" s="66"/>
      <c r="E886" s="93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  <c r="AA886" s="66"/>
      <c r="AB886" s="66"/>
      <c r="AC886" s="66"/>
      <c r="AD886" s="66"/>
      <c r="AE886" s="66"/>
      <c r="AF886" s="66"/>
      <c r="AG886" s="66"/>
      <c r="AH886" s="66"/>
      <c r="AI886" s="66"/>
    </row>
    <row r="887" spans="1:35" ht="14.25" customHeight="1" x14ac:dyDescent="0.3">
      <c r="A887" s="61"/>
      <c r="B887" s="94"/>
      <c r="C887" s="92"/>
      <c r="D887" s="66"/>
      <c r="E887" s="93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  <c r="AA887" s="66"/>
      <c r="AB887" s="66"/>
      <c r="AC887" s="66"/>
      <c r="AD887" s="66"/>
      <c r="AE887" s="66"/>
      <c r="AF887" s="66"/>
      <c r="AG887" s="66"/>
      <c r="AH887" s="66"/>
      <c r="AI887" s="66"/>
    </row>
    <row r="888" spans="1:35" ht="14.25" customHeight="1" x14ac:dyDescent="0.3">
      <c r="A888" s="61"/>
      <c r="B888" s="94"/>
      <c r="C888" s="92"/>
      <c r="D888" s="66"/>
      <c r="E888" s="93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  <c r="AA888" s="66"/>
      <c r="AB888" s="66"/>
      <c r="AC888" s="66"/>
      <c r="AD888" s="66"/>
      <c r="AE888" s="66"/>
      <c r="AF888" s="66"/>
      <c r="AG888" s="66"/>
      <c r="AH888" s="66"/>
      <c r="AI888" s="66"/>
    </row>
    <row r="889" spans="1:35" ht="14.25" customHeight="1" x14ac:dyDescent="0.3">
      <c r="A889" s="61"/>
      <c r="B889" s="94"/>
      <c r="C889" s="92"/>
      <c r="D889" s="66"/>
      <c r="E889" s="93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  <c r="AA889" s="66"/>
      <c r="AB889" s="66"/>
      <c r="AC889" s="66"/>
      <c r="AD889" s="66"/>
      <c r="AE889" s="66"/>
      <c r="AF889" s="66"/>
      <c r="AG889" s="66"/>
      <c r="AH889" s="66"/>
      <c r="AI889" s="66"/>
    </row>
    <row r="890" spans="1:35" ht="14.25" customHeight="1" x14ac:dyDescent="0.3">
      <c r="A890" s="61"/>
      <c r="B890" s="94"/>
      <c r="C890" s="92"/>
      <c r="D890" s="66"/>
      <c r="E890" s="93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  <c r="AA890" s="66"/>
      <c r="AB890" s="66"/>
      <c r="AC890" s="66"/>
      <c r="AD890" s="66"/>
      <c r="AE890" s="66"/>
      <c r="AF890" s="66"/>
      <c r="AG890" s="66"/>
      <c r="AH890" s="66"/>
      <c r="AI890" s="66"/>
    </row>
    <row r="891" spans="1:35" ht="14.25" customHeight="1" x14ac:dyDescent="0.3">
      <c r="A891" s="61"/>
      <c r="B891" s="94"/>
      <c r="C891" s="92"/>
      <c r="D891" s="66"/>
      <c r="E891" s="93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  <c r="AA891" s="66"/>
      <c r="AB891" s="66"/>
      <c r="AC891" s="66"/>
      <c r="AD891" s="66"/>
      <c r="AE891" s="66"/>
      <c r="AF891" s="66"/>
      <c r="AG891" s="66"/>
      <c r="AH891" s="66"/>
      <c r="AI891" s="66"/>
    </row>
    <row r="892" spans="1:35" ht="14.25" customHeight="1" x14ac:dyDescent="0.3">
      <c r="A892" s="61"/>
      <c r="B892" s="94"/>
      <c r="C892" s="92"/>
      <c r="D892" s="66"/>
      <c r="E892" s="93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  <c r="AA892" s="66"/>
      <c r="AB892" s="66"/>
      <c r="AC892" s="66"/>
      <c r="AD892" s="66"/>
      <c r="AE892" s="66"/>
      <c r="AF892" s="66"/>
      <c r="AG892" s="66"/>
      <c r="AH892" s="66"/>
      <c r="AI892" s="66"/>
    </row>
    <row r="893" spans="1:35" ht="14.25" customHeight="1" x14ac:dyDescent="0.3">
      <c r="A893" s="61"/>
      <c r="B893" s="94"/>
      <c r="C893" s="92"/>
      <c r="D893" s="66"/>
      <c r="E893" s="93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  <c r="AA893" s="66"/>
      <c r="AB893" s="66"/>
      <c r="AC893" s="66"/>
      <c r="AD893" s="66"/>
      <c r="AE893" s="66"/>
      <c r="AF893" s="66"/>
      <c r="AG893" s="66"/>
      <c r="AH893" s="66"/>
      <c r="AI893" s="66"/>
    </row>
    <row r="894" spans="1:35" ht="14.25" customHeight="1" x14ac:dyDescent="0.3">
      <c r="A894" s="61"/>
      <c r="B894" s="94"/>
      <c r="C894" s="92"/>
      <c r="D894" s="66"/>
      <c r="E894" s="93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  <c r="AA894" s="66"/>
      <c r="AB894" s="66"/>
      <c r="AC894" s="66"/>
      <c r="AD894" s="66"/>
      <c r="AE894" s="66"/>
      <c r="AF894" s="66"/>
      <c r="AG894" s="66"/>
      <c r="AH894" s="66"/>
      <c r="AI894" s="66"/>
    </row>
    <row r="895" spans="1:35" ht="14.25" customHeight="1" x14ac:dyDescent="0.3">
      <c r="A895" s="61"/>
      <c r="B895" s="94"/>
      <c r="C895" s="92"/>
      <c r="D895" s="66"/>
      <c r="E895" s="93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  <c r="AA895" s="66"/>
      <c r="AB895" s="66"/>
      <c r="AC895" s="66"/>
      <c r="AD895" s="66"/>
      <c r="AE895" s="66"/>
      <c r="AF895" s="66"/>
      <c r="AG895" s="66"/>
      <c r="AH895" s="66"/>
      <c r="AI895" s="66"/>
    </row>
    <row r="896" spans="1:35" ht="14.25" customHeight="1" x14ac:dyDescent="0.3">
      <c r="A896" s="61"/>
      <c r="B896" s="94"/>
      <c r="C896" s="92"/>
      <c r="D896" s="66"/>
      <c r="E896" s="93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  <c r="AA896" s="66"/>
      <c r="AB896" s="66"/>
      <c r="AC896" s="66"/>
      <c r="AD896" s="66"/>
      <c r="AE896" s="66"/>
      <c r="AF896" s="66"/>
      <c r="AG896" s="66"/>
      <c r="AH896" s="66"/>
      <c r="AI896" s="66"/>
    </row>
    <row r="897" spans="1:35" ht="14.25" customHeight="1" x14ac:dyDescent="0.3">
      <c r="A897" s="61"/>
      <c r="B897" s="94"/>
      <c r="C897" s="92"/>
      <c r="D897" s="66"/>
      <c r="E897" s="93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  <c r="AA897" s="66"/>
      <c r="AB897" s="66"/>
      <c r="AC897" s="66"/>
      <c r="AD897" s="66"/>
      <c r="AE897" s="66"/>
      <c r="AF897" s="66"/>
      <c r="AG897" s="66"/>
      <c r="AH897" s="66"/>
      <c r="AI897" s="66"/>
    </row>
    <row r="898" spans="1:35" ht="14.25" customHeight="1" x14ac:dyDescent="0.3">
      <c r="A898" s="61"/>
      <c r="B898" s="94"/>
      <c r="C898" s="92"/>
      <c r="D898" s="66"/>
      <c r="E898" s="93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  <c r="AA898" s="66"/>
      <c r="AB898" s="66"/>
      <c r="AC898" s="66"/>
      <c r="AD898" s="66"/>
      <c r="AE898" s="66"/>
      <c r="AF898" s="66"/>
      <c r="AG898" s="66"/>
      <c r="AH898" s="66"/>
      <c r="AI898" s="66"/>
    </row>
    <row r="899" spans="1:35" ht="14.25" customHeight="1" x14ac:dyDescent="0.3">
      <c r="A899" s="61"/>
      <c r="B899" s="94"/>
      <c r="C899" s="92"/>
      <c r="D899" s="66"/>
      <c r="E899" s="93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  <c r="AA899" s="66"/>
      <c r="AB899" s="66"/>
      <c r="AC899" s="66"/>
      <c r="AD899" s="66"/>
      <c r="AE899" s="66"/>
      <c r="AF899" s="66"/>
      <c r="AG899" s="66"/>
      <c r="AH899" s="66"/>
      <c r="AI899" s="66"/>
    </row>
    <row r="900" spans="1:35" ht="14.25" customHeight="1" x14ac:dyDescent="0.3">
      <c r="A900" s="61"/>
      <c r="B900" s="94"/>
      <c r="C900" s="92"/>
      <c r="D900" s="66"/>
      <c r="E900" s="93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  <c r="AA900" s="66"/>
      <c r="AB900" s="66"/>
      <c r="AC900" s="66"/>
      <c r="AD900" s="66"/>
      <c r="AE900" s="66"/>
      <c r="AF900" s="66"/>
      <c r="AG900" s="66"/>
      <c r="AH900" s="66"/>
      <c r="AI900" s="66"/>
    </row>
    <row r="901" spans="1:35" ht="14.25" customHeight="1" x14ac:dyDescent="0.3">
      <c r="A901" s="61"/>
      <c r="B901" s="94"/>
      <c r="C901" s="92"/>
      <c r="D901" s="66"/>
      <c r="E901" s="93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  <c r="AA901" s="66"/>
      <c r="AB901" s="66"/>
      <c r="AC901" s="66"/>
      <c r="AD901" s="66"/>
      <c r="AE901" s="66"/>
      <c r="AF901" s="66"/>
      <c r="AG901" s="66"/>
      <c r="AH901" s="66"/>
      <c r="AI901" s="66"/>
    </row>
    <row r="902" spans="1:35" ht="14.25" customHeight="1" x14ac:dyDescent="0.3">
      <c r="A902" s="61"/>
      <c r="B902" s="94"/>
      <c r="C902" s="92"/>
      <c r="D902" s="66"/>
      <c r="E902" s="93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  <c r="AA902" s="66"/>
      <c r="AB902" s="66"/>
      <c r="AC902" s="66"/>
      <c r="AD902" s="66"/>
      <c r="AE902" s="66"/>
      <c r="AF902" s="66"/>
      <c r="AG902" s="66"/>
      <c r="AH902" s="66"/>
      <c r="AI902" s="66"/>
    </row>
    <row r="903" spans="1:35" ht="14.25" customHeight="1" x14ac:dyDescent="0.3">
      <c r="A903" s="61"/>
      <c r="B903" s="94"/>
      <c r="C903" s="92"/>
      <c r="D903" s="66"/>
      <c r="E903" s="93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  <c r="AA903" s="66"/>
      <c r="AB903" s="66"/>
      <c r="AC903" s="66"/>
      <c r="AD903" s="66"/>
      <c r="AE903" s="66"/>
      <c r="AF903" s="66"/>
      <c r="AG903" s="66"/>
      <c r="AH903" s="66"/>
      <c r="AI903" s="66"/>
    </row>
    <row r="904" spans="1:35" ht="14.25" customHeight="1" x14ac:dyDescent="0.3">
      <c r="A904" s="61"/>
      <c r="B904" s="94"/>
      <c r="C904" s="92"/>
      <c r="D904" s="66"/>
      <c r="E904" s="93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  <c r="AA904" s="66"/>
      <c r="AB904" s="66"/>
      <c r="AC904" s="66"/>
      <c r="AD904" s="66"/>
      <c r="AE904" s="66"/>
      <c r="AF904" s="66"/>
      <c r="AG904" s="66"/>
      <c r="AH904" s="66"/>
      <c r="AI904" s="66"/>
    </row>
    <row r="905" spans="1:35" ht="14.25" customHeight="1" x14ac:dyDescent="0.3">
      <c r="A905" s="61"/>
      <c r="B905" s="94"/>
      <c r="C905" s="92"/>
      <c r="D905" s="66"/>
      <c r="E905" s="93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  <c r="AA905" s="66"/>
      <c r="AB905" s="66"/>
      <c r="AC905" s="66"/>
      <c r="AD905" s="66"/>
      <c r="AE905" s="66"/>
      <c r="AF905" s="66"/>
      <c r="AG905" s="66"/>
      <c r="AH905" s="66"/>
      <c r="AI905" s="66"/>
    </row>
    <row r="906" spans="1:35" ht="14.25" customHeight="1" x14ac:dyDescent="0.3">
      <c r="A906" s="61"/>
      <c r="B906" s="94"/>
      <c r="C906" s="92"/>
      <c r="D906" s="66"/>
      <c r="E906" s="93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  <c r="AA906" s="66"/>
      <c r="AB906" s="66"/>
      <c r="AC906" s="66"/>
      <c r="AD906" s="66"/>
      <c r="AE906" s="66"/>
      <c r="AF906" s="66"/>
      <c r="AG906" s="66"/>
      <c r="AH906" s="66"/>
      <c r="AI906" s="66"/>
    </row>
    <row r="907" spans="1:35" ht="14.25" customHeight="1" x14ac:dyDescent="0.3">
      <c r="A907" s="61"/>
      <c r="B907" s="94"/>
      <c r="C907" s="92"/>
      <c r="D907" s="66"/>
      <c r="E907" s="93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  <c r="AA907" s="66"/>
      <c r="AB907" s="66"/>
      <c r="AC907" s="66"/>
      <c r="AD907" s="66"/>
      <c r="AE907" s="66"/>
      <c r="AF907" s="66"/>
      <c r="AG907" s="66"/>
      <c r="AH907" s="66"/>
      <c r="AI907" s="66"/>
    </row>
    <row r="908" spans="1:35" ht="14.25" customHeight="1" x14ac:dyDescent="0.3">
      <c r="A908" s="61"/>
      <c r="B908" s="94"/>
      <c r="C908" s="92"/>
      <c r="D908" s="66"/>
      <c r="E908" s="93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  <c r="AA908" s="66"/>
      <c r="AB908" s="66"/>
      <c r="AC908" s="66"/>
      <c r="AD908" s="66"/>
      <c r="AE908" s="66"/>
      <c r="AF908" s="66"/>
      <c r="AG908" s="66"/>
      <c r="AH908" s="66"/>
      <c r="AI908" s="66"/>
    </row>
    <row r="909" spans="1:35" ht="14.25" customHeight="1" x14ac:dyDescent="0.3">
      <c r="A909" s="61"/>
      <c r="B909" s="94"/>
      <c r="C909" s="92"/>
      <c r="D909" s="66"/>
      <c r="E909" s="93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  <c r="AA909" s="66"/>
      <c r="AB909" s="66"/>
      <c r="AC909" s="66"/>
      <c r="AD909" s="66"/>
      <c r="AE909" s="66"/>
      <c r="AF909" s="66"/>
      <c r="AG909" s="66"/>
      <c r="AH909" s="66"/>
      <c r="AI909" s="66"/>
    </row>
    <row r="910" spans="1:35" ht="14.25" customHeight="1" x14ac:dyDescent="0.3">
      <c r="A910" s="61"/>
      <c r="B910" s="94"/>
      <c r="C910" s="92"/>
      <c r="D910" s="66"/>
      <c r="E910" s="93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  <c r="AA910" s="66"/>
      <c r="AB910" s="66"/>
      <c r="AC910" s="66"/>
      <c r="AD910" s="66"/>
      <c r="AE910" s="66"/>
      <c r="AF910" s="66"/>
      <c r="AG910" s="66"/>
      <c r="AH910" s="66"/>
      <c r="AI910" s="66"/>
    </row>
    <row r="911" spans="1:35" ht="14.25" customHeight="1" x14ac:dyDescent="0.3">
      <c r="A911" s="61"/>
      <c r="B911" s="94"/>
      <c r="C911" s="92"/>
      <c r="D911" s="66"/>
      <c r="E911" s="93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  <c r="AA911" s="66"/>
      <c r="AB911" s="66"/>
      <c r="AC911" s="66"/>
      <c r="AD911" s="66"/>
      <c r="AE911" s="66"/>
      <c r="AF911" s="66"/>
      <c r="AG911" s="66"/>
      <c r="AH911" s="66"/>
      <c r="AI911" s="66"/>
    </row>
    <row r="912" spans="1:35" ht="14.25" customHeight="1" x14ac:dyDescent="0.3">
      <c r="A912" s="61"/>
      <c r="B912" s="94"/>
      <c r="C912" s="92"/>
      <c r="D912" s="66"/>
      <c r="E912" s="93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  <c r="AA912" s="66"/>
      <c r="AB912" s="66"/>
      <c r="AC912" s="66"/>
      <c r="AD912" s="66"/>
      <c r="AE912" s="66"/>
      <c r="AF912" s="66"/>
      <c r="AG912" s="66"/>
      <c r="AH912" s="66"/>
      <c r="AI912" s="66"/>
    </row>
    <row r="913" spans="1:35" ht="14.25" customHeight="1" x14ac:dyDescent="0.3">
      <c r="A913" s="61"/>
      <c r="B913" s="94"/>
      <c r="C913" s="92"/>
      <c r="D913" s="66"/>
      <c r="E913" s="93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  <c r="AA913" s="66"/>
      <c r="AB913" s="66"/>
      <c r="AC913" s="66"/>
      <c r="AD913" s="66"/>
      <c r="AE913" s="66"/>
      <c r="AF913" s="66"/>
      <c r="AG913" s="66"/>
      <c r="AH913" s="66"/>
      <c r="AI913" s="66"/>
    </row>
    <row r="914" spans="1:35" ht="14.25" customHeight="1" x14ac:dyDescent="0.3">
      <c r="A914" s="61"/>
      <c r="B914" s="94"/>
      <c r="C914" s="92"/>
      <c r="D914" s="66"/>
      <c r="E914" s="93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  <c r="AA914" s="66"/>
      <c r="AB914" s="66"/>
      <c r="AC914" s="66"/>
      <c r="AD914" s="66"/>
      <c r="AE914" s="66"/>
      <c r="AF914" s="66"/>
      <c r="AG914" s="66"/>
      <c r="AH914" s="66"/>
      <c r="AI914" s="66"/>
    </row>
    <row r="915" spans="1:35" ht="14.25" customHeight="1" x14ac:dyDescent="0.3">
      <c r="A915" s="61"/>
      <c r="B915" s="94"/>
      <c r="C915" s="92"/>
      <c r="D915" s="66"/>
      <c r="E915" s="93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  <c r="AA915" s="66"/>
      <c r="AB915" s="66"/>
      <c r="AC915" s="66"/>
      <c r="AD915" s="66"/>
      <c r="AE915" s="66"/>
      <c r="AF915" s="66"/>
      <c r="AG915" s="66"/>
      <c r="AH915" s="66"/>
      <c r="AI915" s="66"/>
    </row>
    <row r="916" spans="1:35" ht="14.25" customHeight="1" x14ac:dyDescent="0.3">
      <c r="A916" s="61"/>
      <c r="B916" s="94"/>
      <c r="C916" s="92"/>
      <c r="D916" s="66"/>
      <c r="E916" s="93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  <c r="AA916" s="66"/>
      <c r="AB916" s="66"/>
      <c r="AC916" s="66"/>
      <c r="AD916" s="66"/>
      <c r="AE916" s="66"/>
      <c r="AF916" s="66"/>
      <c r="AG916" s="66"/>
      <c r="AH916" s="66"/>
      <c r="AI916" s="66"/>
    </row>
    <row r="917" spans="1:35" ht="14.25" customHeight="1" x14ac:dyDescent="0.3">
      <c r="A917" s="61"/>
      <c r="B917" s="94"/>
      <c r="C917" s="92"/>
      <c r="D917" s="66"/>
      <c r="E917" s="93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  <c r="AA917" s="66"/>
      <c r="AB917" s="66"/>
      <c r="AC917" s="66"/>
      <c r="AD917" s="66"/>
      <c r="AE917" s="66"/>
      <c r="AF917" s="66"/>
      <c r="AG917" s="66"/>
      <c r="AH917" s="66"/>
      <c r="AI917" s="66"/>
    </row>
    <row r="918" spans="1:35" ht="14.25" customHeight="1" x14ac:dyDescent="0.3">
      <c r="A918" s="61"/>
      <c r="B918" s="94"/>
      <c r="C918" s="92"/>
      <c r="D918" s="66"/>
      <c r="E918" s="93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  <c r="AA918" s="66"/>
      <c r="AB918" s="66"/>
      <c r="AC918" s="66"/>
      <c r="AD918" s="66"/>
      <c r="AE918" s="66"/>
      <c r="AF918" s="66"/>
      <c r="AG918" s="66"/>
      <c r="AH918" s="66"/>
      <c r="AI918" s="66"/>
    </row>
    <row r="919" spans="1:35" ht="14.25" customHeight="1" x14ac:dyDescent="0.3">
      <c r="A919" s="61"/>
      <c r="B919" s="94"/>
      <c r="C919" s="92"/>
      <c r="D919" s="66"/>
      <c r="E919" s="93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  <c r="AA919" s="66"/>
      <c r="AB919" s="66"/>
      <c r="AC919" s="66"/>
      <c r="AD919" s="66"/>
      <c r="AE919" s="66"/>
      <c r="AF919" s="66"/>
      <c r="AG919" s="66"/>
      <c r="AH919" s="66"/>
      <c r="AI919" s="66"/>
    </row>
    <row r="920" spans="1:35" ht="14.25" customHeight="1" x14ac:dyDescent="0.3">
      <c r="A920" s="61"/>
      <c r="B920" s="94"/>
      <c r="C920" s="92"/>
      <c r="D920" s="66"/>
      <c r="E920" s="93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  <c r="AA920" s="66"/>
      <c r="AB920" s="66"/>
      <c r="AC920" s="66"/>
      <c r="AD920" s="66"/>
      <c r="AE920" s="66"/>
      <c r="AF920" s="66"/>
      <c r="AG920" s="66"/>
      <c r="AH920" s="66"/>
      <c r="AI920" s="66"/>
    </row>
    <row r="921" spans="1:35" ht="14.25" customHeight="1" x14ac:dyDescent="0.3">
      <c r="A921" s="61"/>
      <c r="B921" s="94"/>
      <c r="C921" s="92"/>
      <c r="D921" s="66"/>
      <c r="E921" s="93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  <c r="AA921" s="66"/>
      <c r="AB921" s="66"/>
      <c r="AC921" s="66"/>
      <c r="AD921" s="66"/>
      <c r="AE921" s="66"/>
      <c r="AF921" s="66"/>
      <c r="AG921" s="66"/>
      <c r="AH921" s="66"/>
      <c r="AI921" s="66"/>
    </row>
    <row r="922" spans="1:35" ht="14.25" customHeight="1" x14ac:dyDescent="0.3">
      <c r="A922" s="61"/>
      <c r="B922" s="94"/>
      <c r="C922" s="92"/>
      <c r="D922" s="66"/>
      <c r="E922" s="93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  <c r="AA922" s="66"/>
      <c r="AB922" s="66"/>
      <c r="AC922" s="66"/>
      <c r="AD922" s="66"/>
      <c r="AE922" s="66"/>
      <c r="AF922" s="66"/>
      <c r="AG922" s="66"/>
      <c r="AH922" s="66"/>
      <c r="AI922" s="66"/>
    </row>
    <row r="923" spans="1:35" ht="14.25" customHeight="1" x14ac:dyDescent="0.3">
      <c r="A923" s="61"/>
      <c r="B923" s="94"/>
      <c r="C923" s="92"/>
      <c r="D923" s="66"/>
      <c r="E923" s="93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  <c r="AA923" s="66"/>
      <c r="AB923" s="66"/>
      <c r="AC923" s="66"/>
      <c r="AD923" s="66"/>
      <c r="AE923" s="66"/>
      <c r="AF923" s="66"/>
      <c r="AG923" s="66"/>
      <c r="AH923" s="66"/>
      <c r="AI923" s="66"/>
    </row>
    <row r="924" spans="1:35" ht="14.25" customHeight="1" x14ac:dyDescent="0.3">
      <c r="A924" s="61"/>
      <c r="B924" s="94"/>
      <c r="C924" s="92"/>
      <c r="D924" s="66"/>
      <c r="E924" s="93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  <c r="AA924" s="66"/>
      <c r="AB924" s="66"/>
      <c r="AC924" s="66"/>
      <c r="AD924" s="66"/>
      <c r="AE924" s="66"/>
      <c r="AF924" s="66"/>
      <c r="AG924" s="66"/>
      <c r="AH924" s="66"/>
      <c r="AI924" s="66"/>
    </row>
    <row r="925" spans="1:35" ht="14.25" customHeight="1" x14ac:dyDescent="0.3">
      <c r="A925" s="61"/>
      <c r="B925" s="94"/>
      <c r="C925" s="92"/>
      <c r="D925" s="66"/>
      <c r="E925" s="93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  <c r="AA925" s="66"/>
      <c r="AB925" s="66"/>
      <c r="AC925" s="66"/>
      <c r="AD925" s="66"/>
      <c r="AE925" s="66"/>
      <c r="AF925" s="66"/>
      <c r="AG925" s="66"/>
      <c r="AH925" s="66"/>
      <c r="AI925" s="66"/>
    </row>
    <row r="926" spans="1:35" ht="14.25" customHeight="1" x14ac:dyDescent="0.3">
      <c r="A926" s="61"/>
      <c r="B926" s="94"/>
      <c r="C926" s="92"/>
      <c r="D926" s="66"/>
      <c r="E926" s="93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  <c r="AF926" s="66"/>
      <c r="AG926" s="66"/>
      <c r="AH926" s="66"/>
      <c r="AI926" s="66"/>
    </row>
    <row r="927" spans="1:35" ht="14.25" customHeight="1" x14ac:dyDescent="0.3">
      <c r="A927" s="61"/>
      <c r="B927" s="94"/>
      <c r="C927" s="92"/>
      <c r="D927" s="66"/>
      <c r="E927" s="93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  <c r="AA927" s="66"/>
      <c r="AB927" s="66"/>
      <c r="AC927" s="66"/>
      <c r="AD927" s="66"/>
      <c r="AE927" s="66"/>
      <c r="AF927" s="66"/>
      <c r="AG927" s="66"/>
      <c r="AH927" s="66"/>
      <c r="AI927" s="66"/>
    </row>
    <row r="928" spans="1:35" ht="14.25" customHeight="1" x14ac:dyDescent="0.3">
      <c r="A928" s="61"/>
      <c r="B928" s="94"/>
      <c r="C928" s="92"/>
      <c r="D928" s="66"/>
      <c r="E928" s="93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  <c r="AF928" s="66"/>
      <c r="AG928" s="66"/>
      <c r="AH928" s="66"/>
      <c r="AI928" s="66"/>
    </row>
    <row r="929" spans="1:35" ht="14.25" customHeight="1" x14ac:dyDescent="0.3">
      <c r="A929" s="61"/>
      <c r="B929" s="94"/>
      <c r="C929" s="92"/>
      <c r="D929" s="66"/>
      <c r="E929" s="93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  <c r="AA929" s="66"/>
      <c r="AB929" s="66"/>
      <c r="AC929" s="66"/>
      <c r="AD929" s="66"/>
      <c r="AE929" s="66"/>
      <c r="AF929" s="66"/>
      <c r="AG929" s="66"/>
      <c r="AH929" s="66"/>
      <c r="AI929" s="66"/>
    </row>
    <row r="930" spans="1:35" ht="14.25" customHeight="1" x14ac:dyDescent="0.3">
      <c r="A930" s="61"/>
      <c r="B930" s="94"/>
      <c r="C930" s="92"/>
      <c r="D930" s="66"/>
      <c r="E930" s="93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  <c r="AF930" s="66"/>
      <c r="AG930" s="66"/>
      <c r="AH930" s="66"/>
      <c r="AI930" s="66"/>
    </row>
    <row r="931" spans="1:35" ht="14.25" customHeight="1" x14ac:dyDescent="0.3">
      <c r="A931" s="61"/>
      <c r="B931" s="94"/>
      <c r="C931" s="92"/>
      <c r="D931" s="66"/>
      <c r="E931" s="93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  <c r="AF931" s="66"/>
      <c r="AG931" s="66"/>
      <c r="AH931" s="66"/>
      <c r="AI931" s="66"/>
    </row>
    <row r="932" spans="1:35" ht="14.25" customHeight="1" x14ac:dyDescent="0.3">
      <c r="A932" s="61"/>
      <c r="B932" s="94"/>
      <c r="C932" s="92"/>
      <c r="D932" s="66"/>
      <c r="E932" s="93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  <c r="AF932" s="66"/>
      <c r="AG932" s="66"/>
      <c r="AH932" s="66"/>
      <c r="AI932" s="66"/>
    </row>
    <row r="933" spans="1:35" ht="14.25" customHeight="1" x14ac:dyDescent="0.3">
      <c r="A933" s="61"/>
      <c r="B933" s="94"/>
      <c r="C933" s="92"/>
      <c r="D933" s="66"/>
      <c r="E933" s="93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  <c r="AF933" s="66"/>
      <c r="AG933" s="66"/>
      <c r="AH933" s="66"/>
      <c r="AI933" s="66"/>
    </row>
    <row r="934" spans="1:35" ht="14.25" customHeight="1" x14ac:dyDescent="0.3">
      <c r="A934" s="61"/>
      <c r="B934" s="94"/>
      <c r="C934" s="92"/>
      <c r="D934" s="66"/>
      <c r="E934" s="93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  <c r="AA934" s="66"/>
      <c r="AB934" s="66"/>
      <c r="AC934" s="66"/>
      <c r="AD934" s="66"/>
      <c r="AE934" s="66"/>
      <c r="AF934" s="66"/>
      <c r="AG934" s="66"/>
      <c r="AH934" s="66"/>
      <c r="AI934" s="66"/>
    </row>
    <row r="935" spans="1:35" ht="14.25" customHeight="1" x14ac:dyDescent="0.3">
      <c r="A935" s="61"/>
      <c r="B935" s="94"/>
      <c r="C935" s="92"/>
      <c r="D935" s="66"/>
      <c r="E935" s="93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  <c r="AA935" s="66"/>
      <c r="AB935" s="66"/>
      <c r="AC935" s="66"/>
      <c r="AD935" s="66"/>
      <c r="AE935" s="66"/>
      <c r="AF935" s="66"/>
      <c r="AG935" s="66"/>
      <c r="AH935" s="66"/>
      <c r="AI935" s="66"/>
    </row>
    <row r="936" spans="1:35" ht="14.25" customHeight="1" x14ac:dyDescent="0.3">
      <c r="A936" s="61"/>
      <c r="B936" s="94"/>
      <c r="C936" s="92"/>
      <c r="D936" s="66"/>
      <c r="E936" s="93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  <c r="AA936" s="66"/>
      <c r="AB936" s="66"/>
      <c r="AC936" s="66"/>
      <c r="AD936" s="66"/>
      <c r="AE936" s="66"/>
      <c r="AF936" s="66"/>
      <c r="AG936" s="66"/>
      <c r="AH936" s="66"/>
      <c r="AI936" s="66"/>
    </row>
    <row r="937" spans="1:35" ht="14.25" customHeight="1" x14ac:dyDescent="0.3">
      <c r="A937" s="61"/>
      <c r="B937" s="94"/>
      <c r="C937" s="92"/>
      <c r="D937" s="66"/>
      <c r="E937" s="93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  <c r="AA937" s="66"/>
      <c r="AB937" s="66"/>
      <c r="AC937" s="66"/>
      <c r="AD937" s="66"/>
      <c r="AE937" s="66"/>
      <c r="AF937" s="66"/>
      <c r="AG937" s="66"/>
      <c r="AH937" s="66"/>
      <c r="AI937" s="66"/>
    </row>
    <row r="938" spans="1:35" ht="14.25" customHeight="1" x14ac:dyDescent="0.3">
      <c r="A938" s="61"/>
      <c r="B938" s="94"/>
      <c r="C938" s="92"/>
      <c r="D938" s="66"/>
      <c r="E938" s="93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  <c r="AA938" s="66"/>
      <c r="AB938" s="66"/>
      <c r="AC938" s="66"/>
      <c r="AD938" s="66"/>
      <c r="AE938" s="66"/>
      <c r="AF938" s="66"/>
      <c r="AG938" s="66"/>
      <c r="AH938" s="66"/>
      <c r="AI938" s="66"/>
    </row>
    <row r="939" spans="1:35" ht="14.25" customHeight="1" x14ac:dyDescent="0.3">
      <c r="A939" s="61"/>
      <c r="B939" s="94"/>
      <c r="C939" s="92"/>
      <c r="D939" s="66"/>
      <c r="E939" s="93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  <c r="AA939" s="66"/>
      <c r="AB939" s="66"/>
      <c r="AC939" s="66"/>
      <c r="AD939" s="66"/>
      <c r="AE939" s="66"/>
      <c r="AF939" s="66"/>
      <c r="AG939" s="66"/>
      <c r="AH939" s="66"/>
      <c r="AI939" s="66"/>
    </row>
    <row r="940" spans="1:35" ht="14.25" customHeight="1" x14ac:dyDescent="0.3">
      <c r="A940" s="61"/>
      <c r="B940" s="94"/>
      <c r="C940" s="92"/>
      <c r="D940" s="66"/>
      <c r="E940" s="93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  <c r="AA940" s="66"/>
      <c r="AB940" s="66"/>
      <c r="AC940" s="66"/>
      <c r="AD940" s="66"/>
      <c r="AE940" s="66"/>
      <c r="AF940" s="66"/>
      <c r="AG940" s="66"/>
      <c r="AH940" s="66"/>
      <c r="AI940" s="66"/>
    </row>
    <row r="941" spans="1:35" ht="14.25" customHeight="1" x14ac:dyDescent="0.3">
      <c r="A941" s="61"/>
      <c r="B941" s="94"/>
      <c r="C941" s="92"/>
      <c r="D941" s="66"/>
      <c r="E941" s="93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  <c r="AA941" s="66"/>
      <c r="AB941" s="66"/>
      <c r="AC941" s="66"/>
      <c r="AD941" s="66"/>
      <c r="AE941" s="66"/>
      <c r="AF941" s="66"/>
      <c r="AG941" s="66"/>
      <c r="AH941" s="66"/>
      <c r="AI941" s="66"/>
    </row>
    <row r="942" spans="1:35" ht="14.25" customHeight="1" x14ac:dyDescent="0.3">
      <c r="A942" s="61"/>
      <c r="B942" s="94"/>
      <c r="C942" s="92"/>
      <c r="D942" s="66"/>
      <c r="E942" s="93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  <c r="AA942" s="66"/>
      <c r="AB942" s="66"/>
      <c r="AC942" s="66"/>
      <c r="AD942" s="66"/>
      <c r="AE942" s="66"/>
      <c r="AF942" s="66"/>
      <c r="AG942" s="66"/>
      <c r="AH942" s="66"/>
      <c r="AI942" s="66"/>
    </row>
    <row r="943" spans="1:35" ht="14.25" customHeight="1" x14ac:dyDescent="0.3">
      <c r="A943" s="61"/>
      <c r="B943" s="94"/>
      <c r="C943" s="92"/>
      <c r="D943" s="66"/>
      <c r="E943" s="93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  <c r="AA943" s="66"/>
      <c r="AB943" s="66"/>
      <c r="AC943" s="66"/>
      <c r="AD943" s="66"/>
      <c r="AE943" s="66"/>
      <c r="AF943" s="66"/>
      <c r="AG943" s="66"/>
      <c r="AH943" s="66"/>
      <c r="AI943" s="66"/>
    </row>
    <row r="944" spans="1:35" ht="14.25" customHeight="1" x14ac:dyDescent="0.3">
      <c r="A944" s="61"/>
      <c r="B944" s="94"/>
      <c r="C944" s="92"/>
      <c r="D944" s="66"/>
      <c r="E944" s="93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  <c r="AA944" s="66"/>
      <c r="AB944" s="66"/>
      <c r="AC944" s="66"/>
      <c r="AD944" s="66"/>
      <c r="AE944" s="66"/>
      <c r="AF944" s="66"/>
      <c r="AG944" s="66"/>
      <c r="AH944" s="66"/>
      <c r="AI944" s="66"/>
    </row>
    <row r="945" spans="1:35" ht="14.25" customHeight="1" x14ac:dyDescent="0.3">
      <c r="A945" s="61"/>
      <c r="B945" s="94"/>
      <c r="C945" s="92"/>
      <c r="D945" s="66"/>
      <c r="E945" s="93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  <c r="AA945" s="66"/>
      <c r="AB945" s="66"/>
      <c r="AC945" s="66"/>
      <c r="AD945" s="66"/>
      <c r="AE945" s="66"/>
      <c r="AF945" s="66"/>
      <c r="AG945" s="66"/>
      <c r="AH945" s="66"/>
      <c r="AI945" s="66"/>
    </row>
    <row r="946" spans="1:35" ht="14.25" customHeight="1" x14ac:dyDescent="0.3">
      <c r="A946" s="61"/>
      <c r="B946" s="94"/>
      <c r="C946" s="92"/>
      <c r="D946" s="66"/>
      <c r="E946" s="93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  <c r="AA946" s="66"/>
      <c r="AB946" s="66"/>
      <c r="AC946" s="66"/>
      <c r="AD946" s="66"/>
      <c r="AE946" s="66"/>
      <c r="AF946" s="66"/>
      <c r="AG946" s="66"/>
      <c r="AH946" s="66"/>
      <c r="AI946" s="66"/>
    </row>
    <row r="947" spans="1:35" ht="14.25" customHeight="1" x14ac:dyDescent="0.3">
      <c r="A947" s="61"/>
      <c r="B947" s="94"/>
      <c r="C947" s="92"/>
      <c r="D947" s="66"/>
      <c r="E947" s="93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  <c r="AA947" s="66"/>
      <c r="AB947" s="66"/>
      <c r="AC947" s="66"/>
      <c r="AD947" s="66"/>
      <c r="AE947" s="66"/>
      <c r="AF947" s="66"/>
      <c r="AG947" s="66"/>
      <c r="AH947" s="66"/>
      <c r="AI947" s="66"/>
    </row>
    <row r="948" spans="1:35" ht="14.25" customHeight="1" x14ac:dyDescent="0.3">
      <c r="A948" s="61"/>
      <c r="B948" s="94"/>
      <c r="C948" s="92"/>
      <c r="D948" s="66"/>
      <c r="E948" s="93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  <c r="AA948" s="66"/>
      <c r="AB948" s="66"/>
      <c r="AC948" s="66"/>
      <c r="AD948" s="66"/>
      <c r="AE948" s="66"/>
      <c r="AF948" s="66"/>
      <c r="AG948" s="66"/>
      <c r="AH948" s="66"/>
      <c r="AI948" s="66"/>
    </row>
    <row r="949" spans="1:35" ht="14.25" customHeight="1" x14ac:dyDescent="0.3">
      <c r="A949" s="61"/>
      <c r="B949" s="94"/>
      <c r="C949" s="92"/>
      <c r="D949" s="66"/>
      <c r="E949" s="93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  <c r="AA949" s="66"/>
      <c r="AB949" s="66"/>
      <c r="AC949" s="66"/>
      <c r="AD949" s="66"/>
      <c r="AE949" s="66"/>
      <c r="AF949" s="66"/>
      <c r="AG949" s="66"/>
      <c r="AH949" s="66"/>
      <c r="AI949" s="66"/>
    </row>
    <row r="950" spans="1:35" ht="14.25" customHeight="1" x14ac:dyDescent="0.3">
      <c r="A950" s="61"/>
      <c r="B950" s="94"/>
      <c r="C950" s="92"/>
      <c r="D950" s="66"/>
      <c r="E950" s="93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  <c r="AA950" s="66"/>
      <c r="AB950" s="66"/>
      <c r="AC950" s="66"/>
      <c r="AD950" s="66"/>
      <c r="AE950" s="66"/>
      <c r="AF950" s="66"/>
      <c r="AG950" s="66"/>
      <c r="AH950" s="66"/>
      <c r="AI950" s="66"/>
    </row>
    <row r="951" spans="1:35" ht="14.25" customHeight="1" x14ac:dyDescent="0.3">
      <c r="A951" s="61"/>
      <c r="B951" s="94"/>
      <c r="C951" s="92"/>
      <c r="D951" s="66"/>
      <c r="E951" s="93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  <c r="AA951" s="66"/>
      <c r="AB951" s="66"/>
      <c r="AC951" s="66"/>
      <c r="AD951" s="66"/>
      <c r="AE951" s="66"/>
      <c r="AF951" s="66"/>
      <c r="AG951" s="66"/>
      <c r="AH951" s="66"/>
      <c r="AI951" s="66"/>
    </row>
    <row r="952" spans="1:35" ht="14.25" customHeight="1" x14ac:dyDescent="0.3">
      <c r="A952" s="61"/>
      <c r="B952" s="94"/>
      <c r="C952" s="92"/>
      <c r="D952" s="66"/>
      <c r="E952" s="93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  <c r="AA952" s="66"/>
      <c r="AB952" s="66"/>
      <c r="AC952" s="66"/>
      <c r="AD952" s="66"/>
      <c r="AE952" s="66"/>
      <c r="AF952" s="66"/>
      <c r="AG952" s="66"/>
      <c r="AH952" s="66"/>
      <c r="AI952" s="66"/>
    </row>
    <row r="953" spans="1:35" ht="14.25" customHeight="1" x14ac:dyDescent="0.3">
      <c r="A953" s="61"/>
      <c r="B953" s="94"/>
      <c r="C953" s="92"/>
      <c r="D953" s="66"/>
      <c r="E953" s="93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  <c r="AA953" s="66"/>
      <c r="AB953" s="66"/>
      <c r="AC953" s="66"/>
      <c r="AD953" s="66"/>
      <c r="AE953" s="66"/>
      <c r="AF953" s="66"/>
      <c r="AG953" s="66"/>
      <c r="AH953" s="66"/>
      <c r="AI953" s="66"/>
    </row>
    <row r="954" spans="1:35" ht="14.25" customHeight="1" x14ac:dyDescent="0.3">
      <c r="A954" s="61"/>
      <c r="B954" s="94"/>
      <c r="C954" s="92"/>
      <c r="D954" s="66"/>
      <c r="E954" s="93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  <c r="AA954" s="66"/>
      <c r="AB954" s="66"/>
      <c r="AC954" s="66"/>
      <c r="AD954" s="66"/>
      <c r="AE954" s="66"/>
      <c r="AF954" s="66"/>
      <c r="AG954" s="66"/>
      <c r="AH954" s="66"/>
      <c r="AI954" s="66"/>
    </row>
    <row r="955" spans="1:35" ht="14.25" customHeight="1" x14ac:dyDescent="0.3">
      <c r="A955" s="61"/>
      <c r="B955" s="94"/>
      <c r="C955" s="92"/>
      <c r="D955" s="66"/>
      <c r="E955" s="93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  <c r="AA955" s="66"/>
      <c r="AB955" s="66"/>
      <c r="AC955" s="66"/>
      <c r="AD955" s="66"/>
      <c r="AE955" s="66"/>
      <c r="AF955" s="66"/>
      <c r="AG955" s="66"/>
      <c r="AH955" s="66"/>
      <c r="AI955" s="66"/>
    </row>
    <row r="956" spans="1:35" ht="14.25" customHeight="1" x14ac:dyDescent="0.3">
      <c r="A956" s="61"/>
      <c r="B956" s="94"/>
      <c r="C956" s="92"/>
      <c r="D956" s="66"/>
      <c r="E956" s="93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  <c r="AA956" s="66"/>
      <c r="AB956" s="66"/>
      <c r="AC956" s="66"/>
      <c r="AD956" s="66"/>
      <c r="AE956" s="66"/>
      <c r="AF956" s="66"/>
      <c r="AG956" s="66"/>
      <c r="AH956" s="66"/>
      <c r="AI956" s="66"/>
    </row>
    <row r="957" spans="1:35" ht="14.25" customHeight="1" x14ac:dyDescent="0.3">
      <c r="A957" s="61"/>
      <c r="B957" s="94"/>
      <c r="C957" s="92"/>
      <c r="D957" s="66"/>
      <c r="E957" s="93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  <c r="AA957" s="66"/>
      <c r="AB957" s="66"/>
      <c r="AC957" s="66"/>
      <c r="AD957" s="66"/>
      <c r="AE957" s="66"/>
      <c r="AF957" s="66"/>
      <c r="AG957" s="66"/>
      <c r="AH957" s="66"/>
      <c r="AI957" s="66"/>
    </row>
    <row r="958" spans="1:35" ht="14.25" customHeight="1" x14ac:dyDescent="0.3">
      <c r="A958" s="61"/>
      <c r="B958" s="94"/>
      <c r="C958" s="92"/>
      <c r="D958" s="66"/>
      <c r="E958" s="93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  <c r="AA958" s="66"/>
      <c r="AB958" s="66"/>
      <c r="AC958" s="66"/>
      <c r="AD958" s="66"/>
      <c r="AE958" s="66"/>
      <c r="AF958" s="66"/>
      <c r="AG958" s="66"/>
      <c r="AH958" s="66"/>
      <c r="AI958" s="66"/>
    </row>
    <row r="959" spans="1:35" ht="14.25" customHeight="1" x14ac:dyDescent="0.3">
      <c r="A959" s="61"/>
      <c r="B959" s="94"/>
      <c r="C959" s="92"/>
      <c r="D959" s="66"/>
      <c r="E959" s="93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  <c r="AA959" s="66"/>
      <c r="AB959" s="66"/>
      <c r="AC959" s="66"/>
      <c r="AD959" s="66"/>
      <c r="AE959" s="66"/>
      <c r="AF959" s="66"/>
      <c r="AG959" s="66"/>
      <c r="AH959" s="66"/>
      <c r="AI959" s="66"/>
    </row>
    <row r="960" spans="1:35" ht="14.25" customHeight="1" x14ac:dyDescent="0.3">
      <c r="A960" s="61"/>
      <c r="B960" s="94"/>
      <c r="C960" s="92"/>
      <c r="D960" s="66"/>
      <c r="E960" s="93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  <c r="AA960" s="66"/>
      <c r="AB960" s="66"/>
      <c r="AC960" s="66"/>
      <c r="AD960" s="66"/>
      <c r="AE960" s="66"/>
      <c r="AF960" s="66"/>
      <c r="AG960" s="66"/>
      <c r="AH960" s="66"/>
      <c r="AI960" s="66"/>
    </row>
    <row r="961" spans="1:35" ht="14.25" customHeight="1" x14ac:dyDescent="0.3">
      <c r="A961" s="61"/>
      <c r="B961" s="94"/>
      <c r="C961" s="92"/>
      <c r="D961" s="66"/>
      <c r="E961" s="93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  <c r="AA961" s="66"/>
      <c r="AB961" s="66"/>
      <c r="AC961" s="66"/>
      <c r="AD961" s="66"/>
      <c r="AE961" s="66"/>
      <c r="AF961" s="66"/>
      <c r="AG961" s="66"/>
      <c r="AH961" s="66"/>
      <c r="AI961" s="66"/>
    </row>
    <row r="962" spans="1:35" ht="14.25" customHeight="1" x14ac:dyDescent="0.3">
      <c r="A962" s="61"/>
      <c r="B962" s="94"/>
      <c r="C962" s="92"/>
      <c r="D962" s="66"/>
      <c r="E962" s="93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  <c r="AA962" s="66"/>
      <c r="AB962" s="66"/>
      <c r="AC962" s="66"/>
      <c r="AD962" s="66"/>
      <c r="AE962" s="66"/>
      <c r="AF962" s="66"/>
      <c r="AG962" s="66"/>
      <c r="AH962" s="66"/>
      <c r="AI962" s="66"/>
    </row>
    <row r="963" spans="1:35" ht="14.25" customHeight="1" x14ac:dyDescent="0.3">
      <c r="A963" s="61"/>
      <c r="B963" s="94"/>
      <c r="C963" s="92"/>
      <c r="D963" s="66"/>
      <c r="E963" s="93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  <c r="AA963" s="66"/>
      <c r="AB963" s="66"/>
      <c r="AC963" s="66"/>
      <c r="AD963" s="66"/>
      <c r="AE963" s="66"/>
      <c r="AF963" s="66"/>
      <c r="AG963" s="66"/>
      <c r="AH963" s="66"/>
      <c r="AI963" s="66"/>
    </row>
    <row r="964" spans="1:35" ht="14.25" customHeight="1" x14ac:dyDescent="0.3">
      <c r="A964" s="61"/>
      <c r="B964" s="94"/>
      <c r="C964" s="92"/>
      <c r="D964" s="66"/>
      <c r="E964" s="93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  <c r="AA964" s="66"/>
      <c r="AB964" s="66"/>
      <c r="AC964" s="66"/>
      <c r="AD964" s="66"/>
      <c r="AE964" s="66"/>
      <c r="AF964" s="66"/>
      <c r="AG964" s="66"/>
      <c r="AH964" s="66"/>
      <c r="AI964" s="66"/>
    </row>
    <row r="965" spans="1:35" ht="14.25" customHeight="1" x14ac:dyDescent="0.3">
      <c r="A965" s="61"/>
      <c r="B965" s="94"/>
      <c r="C965" s="92"/>
      <c r="D965" s="66"/>
      <c r="E965" s="93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  <c r="AA965" s="66"/>
      <c r="AB965" s="66"/>
      <c r="AC965" s="66"/>
      <c r="AD965" s="66"/>
      <c r="AE965" s="66"/>
      <c r="AF965" s="66"/>
      <c r="AG965" s="66"/>
      <c r="AH965" s="66"/>
      <c r="AI965" s="66"/>
    </row>
    <row r="966" spans="1:35" ht="14.25" customHeight="1" x14ac:dyDescent="0.3">
      <c r="A966" s="61"/>
      <c r="B966" s="94"/>
      <c r="C966" s="92"/>
      <c r="D966" s="66"/>
      <c r="E966" s="93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  <c r="AA966" s="66"/>
      <c r="AB966" s="66"/>
      <c r="AC966" s="66"/>
      <c r="AD966" s="66"/>
      <c r="AE966" s="66"/>
      <c r="AF966" s="66"/>
      <c r="AG966" s="66"/>
      <c r="AH966" s="66"/>
      <c r="AI966" s="66"/>
    </row>
    <row r="967" spans="1:35" ht="14.25" customHeight="1" x14ac:dyDescent="0.3">
      <c r="A967" s="61"/>
      <c r="B967" s="94"/>
      <c r="C967" s="92"/>
      <c r="D967" s="66"/>
      <c r="E967" s="93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  <c r="AA967" s="66"/>
      <c r="AB967" s="66"/>
      <c r="AC967" s="66"/>
      <c r="AD967" s="66"/>
      <c r="AE967" s="66"/>
      <c r="AF967" s="66"/>
      <c r="AG967" s="66"/>
      <c r="AH967" s="66"/>
      <c r="AI967" s="66"/>
    </row>
    <row r="968" spans="1:35" ht="14.25" customHeight="1" x14ac:dyDescent="0.3">
      <c r="A968" s="61"/>
      <c r="B968" s="94"/>
      <c r="C968" s="92"/>
      <c r="D968" s="66"/>
      <c r="E968" s="93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  <c r="AA968" s="66"/>
      <c r="AB968" s="66"/>
      <c r="AC968" s="66"/>
      <c r="AD968" s="66"/>
      <c r="AE968" s="66"/>
      <c r="AF968" s="66"/>
      <c r="AG968" s="66"/>
      <c r="AH968" s="66"/>
      <c r="AI968" s="66"/>
    </row>
    <row r="969" spans="1:35" ht="14.25" customHeight="1" x14ac:dyDescent="0.3">
      <c r="A969" s="61"/>
      <c r="B969" s="94"/>
      <c r="C969" s="92"/>
      <c r="D969" s="66"/>
      <c r="E969" s="93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  <c r="AA969" s="66"/>
      <c r="AB969" s="66"/>
      <c r="AC969" s="66"/>
      <c r="AD969" s="66"/>
      <c r="AE969" s="66"/>
      <c r="AF969" s="66"/>
      <c r="AG969" s="66"/>
      <c r="AH969" s="66"/>
      <c r="AI969" s="66"/>
    </row>
    <row r="970" spans="1:35" ht="14.25" customHeight="1" x14ac:dyDescent="0.3">
      <c r="A970" s="61"/>
      <c r="B970" s="94"/>
      <c r="C970" s="92"/>
      <c r="D970" s="66"/>
      <c r="E970" s="93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  <c r="AA970" s="66"/>
      <c r="AB970" s="66"/>
      <c r="AC970" s="66"/>
      <c r="AD970" s="66"/>
      <c r="AE970" s="66"/>
      <c r="AF970" s="66"/>
      <c r="AG970" s="66"/>
      <c r="AH970" s="66"/>
      <c r="AI970" s="66"/>
    </row>
    <row r="971" spans="1:35" ht="14.25" customHeight="1" x14ac:dyDescent="0.3">
      <c r="A971" s="61"/>
      <c r="B971" s="94"/>
      <c r="C971" s="92"/>
      <c r="D971" s="66"/>
      <c r="E971" s="93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  <c r="AA971" s="66"/>
      <c r="AB971" s="66"/>
      <c r="AC971" s="66"/>
      <c r="AD971" s="66"/>
      <c r="AE971" s="66"/>
      <c r="AF971" s="66"/>
      <c r="AG971" s="66"/>
      <c r="AH971" s="66"/>
      <c r="AI971" s="66"/>
    </row>
    <row r="972" spans="1:35" ht="14.25" customHeight="1" x14ac:dyDescent="0.3">
      <c r="A972" s="61"/>
      <c r="B972" s="94"/>
      <c r="C972" s="92"/>
      <c r="D972" s="66"/>
      <c r="E972" s="93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  <c r="AA972" s="66"/>
      <c r="AB972" s="66"/>
      <c r="AC972" s="66"/>
      <c r="AD972" s="66"/>
      <c r="AE972" s="66"/>
      <c r="AF972" s="66"/>
      <c r="AG972" s="66"/>
      <c r="AH972" s="66"/>
      <c r="AI972" s="66"/>
    </row>
    <row r="973" spans="1:35" ht="14.25" customHeight="1" x14ac:dyDescent="0.3">
      <c r="A973" s="61"/>
      <c r="B973" s="94"/>
      <c r="C973" s="92"/>
      <c r="D973" s="66"/>
      <c r="E973" s="93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  <c r="AA973" s="66"/>
      <c r="AB973" s="66"/>
      <c r="AC973" s="66"/>
      <c r="AD973" s="66"/>
      <c r="AE973" s="66"/>
      <c r="AF973" s="66"/>
      <c r="AG973" s="66"/>
      <c r="AH973" s="66"/>
      <c r="AI973" s="66"/>
    </row>
    <row r="974" spans="1:35" ht="14.25" customHeight="1" x14ac:dyDescent="0.3">
      <c r="A974" s="61"/>
      <c r="B974" s="94"/>
      <c r="C974" s="92"/>
      <c r="D974" s="66"/>
      <c r="E974" s="93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  <c r="AA974" s="66"/>
      <c r="AB974" s="66"/>
      <c r="AC974" s="66"/>
      <c r="AD974" s="66"/>
      <c r="AE974" s="66"/>
      <c r="AF974" s="66"/>
      <c r="AG974" s="66"/>
      <c r="AH974" s="66"/>
      <c r="AI974" s="66"/>
    </row>
    <row r="975" spans="1:35" ht="14.25" customHeight="1" x14ac:dyDescent="0.3">
      <c r="A975" s="61"/>
      <c r="B975" s="94"/>
      <c r="C975" s="92"/>
      <c r="D975" s="66"/>
      <c r="E975" s="93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  <c r="AA975" s="66"/>
      <c r="AB975" s="66"/>
      <c r="AC975" s="66"/>
      <c r="AD975" s="66"/>
      <c r="AE975" s="66"/>
      <c r="AF975" s="66"/>
      <c r="AG975" s="66"/>
      <c r="AH975" s="66"/>
      <c r="AI975" s="66"/>
    </row>
    <row r="976" spans="1:35" ht="14.25" customHeight="1" x14ac:dyDescent="0.3">
      <c r="A976" s="61"/>
      <c r="B976" s="94"/>
      <c r="C976" s="92"/>
      <c r="D976" s="66"/>
      <c r="E976" s="93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  <c r="AA976" s="66"/>
      <c r="AB976" s="66"/>
      <c r="AC976" s="66"/>
      <c r="AD976" s="66"/>
      <c r="AE976" s="66"/>
      <c r="AF976" s="66"/>
      <c r="AG976" s="66"/>
      <c r="AH976" s="66"/>
      <c r="AI976" s="66"/>
    </row>
    <row r="977" spans="1:35" ht="14.25" customHeight="1" x14ac:dyDescent="0.3">
      <c r="A977" s="61"/>
      <c r="B977" s="94"/>
      <c r="C977" s="92"/>
      <c r="D977" s="66"/>
      <c r="E977" s="93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  <c r="AA977" s="66"/>
      <c r="AB977" s="66"/>
      <c r="AC977" s="66"/>
      <c r="AD977" s="66"/>
      <c r="AE977" s="66"/>
      <c r="AF977" s="66"/>
      <c r="AG977" s="66"/>
      <c r="AH977" s="66"/>
      <c r="AI977" s="66"/>
    </row>
    <row r="978" spans="1:35" ht="14.25" customHeight="1" x14ac:dyDescent="0.3">
      <c r="A978" s="61"/>
      <c r="B978" s="94"/>
      <c r="C978" s="92"/>
      <c r="D978" s="66"/>
      <c r="E978" s="93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  <c r="AA978" s="66"/>
      <c r="AB978" s="66"/>
      <c r="AC978" s="66"/>
      <c r="AD978" s="66"/>
      <c r="AE978" s="66"/>
      <c r="AF978" s="66"/>
      <c r="AG978" s="66"/>
      <c r="AH978" s="66"/>
      <c r="AI978" s="66"/>
    </row>
    <row r="979" spans="1:35" ht="14.25" customHeight="1" x14ac:dyDescent="0.3">
      <c r="A979" s="61"/>
      <c r="B979" s="94"/>
      <c r="C979" s="92"/>
      <c r="D979" s="66"/>
      <c r="E979" s="93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  <c r="AA979" s="66"/>
      <c r="AB979" s="66"/>
      <c r="AC979" s="66"/>
      <c r="AD979" s="66"/>
      <c r="AE979" s="66"/>
      <c r="AF979" s="66"/>
      <c r="AG979" s="66"/>
      <c r="AH979" s="66"/>
      <c r="AI979" s="66"/>
    </row>
    <row r="980" spans="1:35" ht="14.25" customHeight="1" x14ac:dyDescent="0.3">
      <c r="A980" s="61"/>
      <c r="B980" s="94"/>
      <c r="C980" s="92"/>
      <c r="D980" s="66"/>
      <c r="E980" s="93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  <c r="AA980" s="66"/>
      <c r="AB980" s="66"/>
      <c r="AC980" s="66"/>
      <c r="AD980" s="66"/>
      <c r="AE980" s="66"/>
      <c r="AF980" s="66"/>
      <c r="AG980" s="66"/>
      <c r="AH980" s="66"/>
      <c r="AI980" s="66"/>
    </row>
    <row r="981" spans="1:35" ht="14.25" customHeight="1" x14ac:dyDescent="0.3">
      <c r="A981" s="61"/>
      <c r="B981" s="94"/>
      <c r="C981" s="92"/>
      <c r="D981" s="66"/>
      <c r="E981" s="93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  <c r="AA981" s="66"/>
      <c r="AB981" s="66"/>
      <c r="AC981" s="66"/>
      <c r="AD981" s="66"/>
      <c r="AE981" s="66"/>
      <c r="AF981" s="66"/>
      <c r="AG981" s="66"/>
      <c r="AH981" s="66"/>
      <c r="AI981" s="66"/>
    </row>
    <row r="982" spans="1:35" ht="14.25" customHeight="1" x14ac:dyDescent="0.3">
      <c r="A982" s="61"/>
      <c r="B982" s="94"/>
      <c r="C982" s="92"/>
      <c r="D982" s="66"/>
      <c r="E982" s="93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  <c r="AA982" s="66"/>
      <c r="AB982" s="66"/>
      <c r="AC982" s="66"/>
      <c r="AD982" s="66"/>
      <c r="AE982" s="66"/>
      <c r="AF982" s="66"/>
      <c r="AG982" s="66"/>
      <c r="AH982" s="66"/>
      <c r="AI982" s="66"/>
    </row>
    <row r="983" spans="1:35" ht="14.25" customHeight="1" x14ac:dyDescent="0.3">
      <c r="A983" s="61"/>
      <c r="B983" s="94"/>
      <c r="C983" s="92"/>
      <c r="D983" s="66"/>
      <c r="E983" s="93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  <c r="AA983" s="66"/>
      <c r="AB983" s="66"/>
      <c r="AC983" s="66"/>
      <c r="AD983" s="66"/>
      <c r="AE983" s="66"/>
      <c r="AF983" s="66"/>
      <c r="AG983" s="66"/>
      <c r="AH983" s="66"/>
      <c r="AI983" s="66"/>
    </row>
    <row r="984" spans="1:35" ht="14.25" customHeight="1" x14ac:dyDescent="0.3">
      <c r="A984" s="61"/>
      <c r="B984" s="94"/>
      <c r="C984" s="92"/>
      <c r="D984" s="66"/>
      <c r="E984" s="93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  <c r="AA984" s="66"/>
      <c r="AB984" s="66"/>
      <c r="AC984" s="66"/>
      <c r="AD984" s="66"/>
      <c r="AE984" s="66"/>
      <c r="AF984" s="66"/>
      <c r="AG984" s="66"/>
      <c r="AH984" s="66"/>
      <c r="AI984" s="66"/>
    </row>
    <row r="985" spans="1:35" ht="14.25" customHeight="1" x14ac:dyDescent="0.3">
      <c r="A985" s="61"/>
      <c r="B985" s="94"/>
      <c r="C985" s="92"/>
      <c r="D985" s="66"/>
      <c r="E985" s="93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  <c r="AA985" s="66"/>
      <c r="AB985" s="66"/>
      <c r="AC985" s="66"/>
      <c r="AD985" s="66"/>
      <c r="AE985" s="66"/>
      <c r="AF985" s="66"/>
      <c r="AG985" s="66"/>
      <c r="AH985" s="66"/>
      <c r="AI985" s="66"/>
    </row>
    <row r="986" spans="1:35" ht="14.25" customHeight="1" x14ac:dyDescent="0.3">
      <c r="A986" s="61"/>
      <c r="B986" s="94"/>
      <c r="C986" s="92"/>
      <c r="D986" s="66"/>
      <c r="E986" s="93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  <c r="AA986" s="66"/>
      <c r="AB986" s="66"/>
      <c r="AC986" s="66"/>
      <c r="AD986" s="66"/>
      <c r="AE986" s="66"/>
      <c r="AF986" s="66"/>
      <c r="AG986" s="66"/>
      <c r="AH986" s="66"/>
      <c r="AI986" s="66"/>
    </row>
    <row r="987" spans="1:35" ht="14.25" customHeight="1" x14ac:dyDescent="0.3">
      <c r="A987" s="61"/>
      <c r="B987" s="94"/>
      <c r="C987" s="92"/>
      <c r="D987" s="66"/>
      <c r="E987" s="93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  <c r="AA987" s="66"/>
      <c r="AB987" s="66"/>
      <c r="AC987" s="66"/>
      <c r="AD987" s="66"/>
      <c r="AE987" s="66"/>
      <c r="AF987" s="66"/>
      <c r="AG987" s="66"/>
      <c r="AH987" s="66"/>
      <c r="AI987" s="66"/>
    </row>
    <row r="988" spans="1:35" ht="14.25" customHeight="1" x14ac:dyDescent="0.3">
      <c r="A988" s="61"/>
      <c r="B988" s="94"/>
      <c r="C988" s="92"/>
      <c r="D988" s="66"/>
      <c r="E988" s="93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  <c r="AA988" s="66"/>
      <c r="AB988" s="66"/>
      <c r="AC988" s="66"/>
      <c r="AD988" s="66"/>
      <c r="AE988" s="66"/>
      <c r="AF988" s="66"/>
      <c r="AG988" s="66"/>
      <c r="AH988" s="66"/>
      <c r="AI988" s="66"/>
    </row>
    <row r="989" spans="1:35" ht="14.25" customHeight="1" x14ac:dyDescent="0.3">
      <c r="A989" s="61"/>
      <c r="B989" s="94"/>
      <c r="C989" s="92"/>
      <c r="D989" s="66"/>
      <c r="E989" s="93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  <c r="AA989" s="66"/>
      <c r="AB989" s="66"/>
      <c r="AC989" s="66"/>
      <c r="AD989" s="66"/>
      <c r="AE989" s="66"/>
      <c r="AF989" s="66"/>
      <c r="AG989" s="66"/>
      <c r="AH989" s="66"/>
      <c r="AI989" s="66"/>
    </row>
    <row r="990" spans="1:35" ht="14.25" customHeight="1" x14ac:dyDescent="0.3">
      <c r="A990" s="61"/>
      <c r="B990" s="94"/>
      <c r="C990" s="92"/>
      <c r="D990" s="66"/>
      <c r="E990" s="93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  <c r="AA990" s="66"/>
      <c r="AB990" s="66"/>
      <c r="AC990" s="66"/>
      <c r="AD990" s="66"/>
      <c r="AE990" s="66"/>
      <c r="AF990" s="66"/>
      <c r="AG990" s="66"/>
      <c r="AH990" s="66"/>
      <c r="AI990" s="66"/>
    </row>
    <row r="991" spans="1:35" ht="14.25" customHeight="1" x14ac:dyDescent="0.3">
      <c r="A991" s="61"/>
      <c r="B991" s="94"/>
      <c r="C991" s="92"/>
      <c r="D991" s="66"/>
      <c r="E991" s="93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  <c r="AA991" s="66"/>
      <c r="AB991" s="66"/>
      <c r="AC991" s="66"/>
      <c r="AD991" s="66"/>
      <c r="AE991" s="66"/>
      <c r="AF991" s="66"/>
      <c r="AG991" s="66"/>
      <c r="AH991" s="66"/>
      <c r="AI991" s="66"/>
    </row>
    <row r="992" spans="1:35" ht="14.25" customHeight="1" x14ac:dyDescent="0.3">
      <c r="A992" s="61"/>
      <c r="B992" s="94"/>
      <c r="C992" s="92"/>
      <c r="D992" s="66"/>
      <c r="E992" s="93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  <c r="AA992" s="66"/>
      <c r="AB992" s="66"/>
      <c r="AC992" s="66"/>
      <c r="AD992" s="66"/>
      <c r="AE992" s="66"/>
      <c r="AF992" s="66"/>
      <c r="AG992" s="66"/>
      <c r="AH992" s="66"/>
      <c r="AI992" s="66"/>
    </row>
    <row r="993" spans="1:35" ht="14.25" customHeight="1" x14ac:dyDescent="0.3">
      <c r="A993" s="61"/>
      <c r="B993" s="94"/>
      <c r="C993" s="92"/>
      <c r="D993" s="66"/>
      <c r="E993" s="93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  <c r="AA993" s="66"/>
      <c r="AB993" s="66"/>
      <c r="AC993" s="66"/>
      <c r="AD993" s="66"/>
      <c r="AE993" s="66"/>
      <c r="AF993" s="66"/>
      <c r="AG993" s="66"/>
      <c r="AH993" s="66"/>
      <c r="AI993" s="66"/>
    </row>
    <row r="994" spans="1:35" ht="14.25" customHeight="1" x14ac:dyDescent="0.3">
      <c r="A994" s="61"/>
      <c r="B994" s="94"/>
      <c r="C994" s="92"/>
      <c r="D994" s="66"/>
      <c r="E994" s="93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  <c r="AA994" s="66"/>
      <c r="AB994" s="66"/>
      <c r="AC994" s="66"/>
      <c r="AD994" s="66"/>
      <c r="AE994" s="66"/>
      <c r="AF994" s="66"/>
      <c r="AG994" s="66"/>
      <c r="AH994" s="66"/>
      <c r="AI994" s="66"/>
    </row>
    <row r="995" spans="1:35" ht="14.25" customHeight="1" x14ac:dyDescent="0.3">
      <c r="A995" s="61"/>
      <c r="B995" s="94"/>
      <c r="C995" s="92"/>
      <c r="D995" s="66"/>
      <c r="E995" s="93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  <c r="AA995" s="66"/>
      <c r="AB995" s="66"/>
      <c r="AC995" s="66"/>
      <c r="AD995" s="66"/>
      <c r="AE995" s="66"/>
      <c r="AF995" s="66"/>
      <c r="AG995" s="66"/>
      <c r="AH995" s="66"/>
      <c r="AI995" s="66"/>
    </row>
    <row r="996" spans="1:35" ht="14.25" customHeight="1" x14ac:dyDescent="0.3">
      <c r="A996" s="61"/>
      <c r="B996" s="94"/>
      <c r="C996" s="92"/>
      <c r="D996" s="66"/>
      <c r="E996" s="93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  <c r="AA996" s="66"/>
      <c r="AB996" s="66"/>
      <c r="AC996" s="66"/>
      <c r="AD996" s="66"/>
      <c r="AE996" s="66"/>
      <c r="AF996" s="66"/>
      <c r="AG996" s="66"/>
      <c r="AH996" s="66"/>
      <c r="AI996" s="66"/>
    </row>
    <row r="997" spans="1:35" ht="14.25" customHeight="1" x14ac:dyDescent="0.3">
      <c r="A997" s="61"/>
      <c r="B997" s="94"/>
      <c r="C997" s="92"/>
      <c r="D997" s="66"/>
      <c r="E997" s="93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  <c r="AA997" s="66"/>
      <c r="AB997" s="66"/>
      <c r="AC997" s="66"/>
      <c r="AD997" s="66"/>
      <c r="AE997" s="66"/>
      <c r="AF997" s="66"/>
      <c r="AG997" s="66"/>
      <c r="AH997" s="66"/>
      <c r="AI997" s="66"/>
    </row>
    <row r="998" spans="1:35" ht="14.25" customHeight="1" x14ac:dyDescent="0.3">
      <c r="A998" s="61"/>
      <c r="B998" s="94"/>
      <c r="C998" s="92"/>
      <c r="D998" s="66"/>
      <c r="E998" s="93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  <c r="AA998" s="66"/>
      <c r="AB998" s="66"/>
      <c r="AC998" s="66"/>
      <c r="AD998" s="66"/>
      <c r="AE998" s="66"/>
      <c r="AF998" s="66"/>
      <c r="AG998" s="66"/>
      <c r="AH998" s="66"/>
      <c r="AI998" s="66"/>
    </row>
    <row r="999" spans="1:35" ht="14.25" customHeight="1" x14ac:dyDescent="0.3">
      <c r="A999" s="61"/>
      <c r="B999" s="94"/>
      <c r="C999" s="92"/>
      <c r="D999" s="66"/>
      <c r="E999" s="93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  <c r="AA999" s="66"/>
      <c r="AB999" s="66"/>
      <c r="AC999" s="66"/>
      <c r="AD999" s="66"/>
      <c r="AE999" s="66"/>
      <c r="AF999" s="66"/>
      <c r="AG999" s="66"/>
      <c r="AH999" s="66"/>
      <c r="AI999" s="66"/>
    </row>
  </sheetData>
  <sheetProtection algorithmName="SHA-512" hashValue="gS4shJrHDQ5mWRbWOLy2kcPVh5rPtR0ejHA+TP8CDEFOSKt+9jesHGDYGgvZ9SoDDA/Vb96bgOukuB58JVDYNQ==" saltValue="KT8kHcBnJ4ysyu63AmmS0g==" spinCount="100000" sheet="1" objects="1" scenarios="1" selectLockedCells="1"/>
  <mergeCells count="258">
    <mergeCell ref="A10:O10"/>
    <mergeCell ref="S10:AG10"/>
    <mergeCell ref="A11:O11"/>
    <mergeCell ref="S11:AG11"/>
    <mergeCell ref="A12:O12"/>
    <mergeCell ref="S12:AG12"/>
    <mergeCell ref="A14:C14"/>
    <mergeCell ref="D14:L14"/>
    <mergeCell ref="M14:O14"/>
    <mergeCell ref="S14:W14"/>
    <mergeCell ref="X14:AG14"/>
    <mergeCell ref="AH14:AI14"/>
    <mergeCell ref="A13:C13"/>
    <mergeCell ref="D13:L13"/>
    <mergeCell ref="M13:O13"/>
    <mergeCell ref="S13:W13"/>
    <mergeCell ref="AE13:AG13"/>
    <mergeCell ref="AH13:AI13"/>
    <mergeCell ref="A17:D17"/>
    <mergeCell ref="E17:O17"/>
    <mergeCell ref="Z17:AJ17"/>
    <mergeCell ref="A18:O18"/>
    <mergeCell ref="S18:AG18"/>
    <mergeCell ref="A19:G19"/>
    <mergeCell ref="S19:Y19"/>
    <mergeCell ref="A15:O15"/>
    <mergeCell ref="S15:AG15"/>
    <mergeCell ref="A16:D16"/>
    <mergeCell ref="E16:O16"/>
    <mergeCell ref="S16:X16"/>
    <mergeCell ref="Z16:AJ16"/>
    <mergeCell ref="A20:C20"/>
    <mergeCell ref="D20:R20"/>
    <mergeCell ref="S20:AG20"/>
    <mergeCell ref="AI20:AI21"/>
    <mergeCell ref="E22:F22"/>
    <mergeCell ref="H22:I22"/>
    <mergeCell ref="K22:L22"/>
    <mergeCell ref="N22:O22"/>
    <mergeCell ref="Q22:R22"/>
    <mergeCell ref="T22:U22"/>
    <mergeCell ref="W22:X22"/>
    <mergeCell ref="Z22:AA22"/>
    <mergeCell ref="AC22:AD22"/>
    <mergeCell ref="AF22:AG22"/>
    <mergeCell ref="AF23:AG23"/>
    <mergeCell ref="E24:F24"/>
    <mergeCell ref="H24:I24"/>
    <mergeCell ref="K24:L24"/>
    <mergeCell ref="N24:O24"/>
    <mergeCell ref="Q24:R24"/>
    <mergeCell ref="T24:U24"/>
    <mergeCell ref="W24:X24"/>
    <mergeCell ref="Z24:AA24"/>
    <mergeCell ref="AC24:AD24"/>
    <mergeCell ref="AF24:AG24"/>
    <mergeCell ref="E23:F23"/>
    <mergeCell ref="H23:I23"/>
    <mergeCell ref="K23:L23"/>
    <mergeCell ref="N23:O23"/>
    <mergeCell ref="Q23:R23"/>
    <mergeCell ref="T23:U23"/>
    <mergeCell ref="W23:X23"/>
    <mergeCell ref="Z23:AA23"/>
    <mergeCell ref="AC23:AD23"/>
    <mergeCell ref="AF25:AG25"/>
    <mergeCell ref="E26:F26"/>
    <mergeCell ref="H26:I26"/>
    <mergeCell ref="K26:L26"/>
    <mergeCell ref="N26:O26"/>
    <mergeCell ref="Q26:R26"/>
    <mergeCell ref="T26:U26"/>
    <mergeCell ref="W26:X26"/>
    <mergeCell ref="Z26:AA26"/>
    <mergeCell ref="AC26:AD26"/>
    <mergeCell ref="AF26:AG26"/>
    <mergeCell ref="E25:F25"/>
    <mergeCell ref="H25:I25"/>
    <mergeCell ref="K25:L25"/>
    <mergeCell ref="N25:O25"/>
    <mergeCell ref="Q25:R25"/>
    <mergeCell ref="T25:U25"/>
    <mergeCell ref="W25:X25"/>
    <mergeCell ref="Z25:AA25"/>
    <mergeCell ref="AC25:AD25"/>
    <mergeCell ref="AF27:AG27"/>
    <mergeCell ref="E28:F28"/>
    <mergeCell ref="H28:I28"/>
    <mergeCell ref="K28:L28"/>
    <mergeCell ref="N28:O28"/>
    <mergeCell ref="Q28:R28"/>
    <mergeCell ref="T28:U28"/>
    <mergeCell ref="W28:X28"/>
    <mergeCell ref="Z28:AA28"/>
    <mergeCell ref="AC28:AD28"/>
    <mergeCell ref="AF28:AG28"/>
    <mergeCell ref="E27:F27"/>
    <mergeCell ref="H27:I27"/>
    <mergeCell ref="K27:L27"/>
    <mergeCell ref="N27:O27"/>
    <mergeCell ref="Q27:R27"/>
    <mergeCell ref="T27:U27"/>
    <mergeCell ref="W27:X27"/>
    <mergeCell ref="Z27:AA27"/>
    <mergeCell ref="AC27:AD27"/>
    <mergeCell ref="AF29:AG29"/>
    <mergeCell ref="E30:F30"/>
    <mergeCell ref="H30:I30"/>
    <mergeCell ref="K30:L30"/>
    <mergeCell ref="N30:O30"/>
    <mergeCell ref="Q30:R30"/>
    <mergeCell ref="T30:U30"/>
    <mergeCell ref="W30:X30"/>
    <mergeCell ref="Z30:AA30"/>
    <mergeCell ref="AC30:AD30"/>
    <mergeCell ref="AF30:AG30"/>
    <mergeCell ref="E29:F29"/>
    <mergeCell ref="H29:I29"/>
    <mergeCell ref="K29:L29"/>
    <mergeCell ref="N29:O29"/>
    <mergeCell ref="Q29:R29"/>
    <mergeCell ref="T29:U29"/>
    <mergeCell ref="W29:X29"/>
    <mergeCell ref="Z29:AA29"/>
    <mergeCell ref="AC29:AD29"/>
    <mergeCell ref="AF31:AG31"/>
    <mergeCell ref="E32:F32"/>
    <mergeCell ref="H32:I32"/>
    <mergeCell ref="K32:L32"/>
    <mergeCell ref="N32:O32"/>
    <mergeCell ref="Q32:R32"/>
    <mergeCell ref="T32:U32"/>
    <mergeCell ref="W32:X32"/>
    <mergeCell ref="Z32:AA32"/>
    <mergeCell ref="AC32:AD32"/>
    <mergeCell ref="AF32:AG32"/>
    <mergeCell ref="E31:F31"/>
    <mergeCell ref="H31:I31"/>
    <mergeCell ref="K31:L31"/>
    <mergeCell ref="N31:O31"/>
    <mergeCell ref="Q31:R31"/>
    <mergeCell ref="T31:U31"/>
    <mergeCell ref="W31:X31"/>
    <mergeCell ref="Z31:AA31"/>
    <mergeCell ref="AC31:AD31"/>
    <mergeCell ref="AF33:AG33"/>
    <mergeCell ref="E34:F34"/>
    <mergeCell ref="H34:I34"/>
    <mergeCell ref="K34:L34"/>
    <mergeCell ref="N34:O34"/>
    <mergeCell ref="Q34:R34"/>
    <mergeCell ref="T34:U34"/>
    <mergeCell ref="W34:X34"/>
    <mergeCell ref="Z34:AA34"/>
    <mergeCell ref="AC34:AD34"/>
    <mergeCell ref="AF34:AG34"/>
    <mergeCell ref="E33:F33"/>
    <mergeCell ref="H33:I33"/>
    <mergeCell ref="K33:L33"/>
    <mergeCell ref="N33:O33"/>
    <mergeCell ref="Q33:R33"/>
    <mergeCell ref="T33:U33"/>
    <mergeCell ref="W33:X33"/>
    <mergeCell ref="Z33:AA33"/>
    <mergeCell ref="AC33:AD33"/>
    <mergeCell ref="AF35:AG35"/>
    <mergeCell ref="E36:F36"/>
    <mergeCell ref="H36:I36"/>
    <mergeCell ref="K36:L36"/>
    <mergeCell ref="N36:O36"/>
    <mergeCell ref="Q36:R36"/>
    <mergeCell ref="T36:U36"/>
    <mergeCell ref="W36:X36"/>
    <mergeCell ref="Z36:AA36"/>
    <mergeCell ref="AC36:AD36"/>
    <mergeCell ref="AF36:AG36"/>
    <mergeCell ref="E35:F35"/>
    <mergeCell ref="H35:I35"/>
    <mergeCell ref="K35:L35"/>
    <mergeCell ref="N35:O35"/>
    <mergeCell ref="Q35:R35"/>
    <mergeCell ref="T35:U35"/>
    <mergeCell ref="W35:X35"/>
    <mergeCell ref="Z35:AA35"/>
    <mergeCell ref="AC35:AD35"/>
    <mergeCell ref="AF37:AG37"/>
    <mergeCell ref="E38:F38"/>
    <mergeCell ref="H38:I38"/>
    <mergeCell ref="K38:L38"/>
    <mergeCell ref="N38:O38"/>
    <mergeCell ref="Q38:R38"/>
    <mergeCell ref="T38:U38"/>
    <mergeCell ref="W38:X38"/>
    <mergeCell ref="Z38:AA38"/>
    <mergeCell ref="AC38:AD38"/>
    <mergeCell ref="AF38:AG38"/>
    <mergeCell ref="E37:F37"/>
    <mergeCell ref="H37:I37"/>
    <mergeCell ref="K37:L37"/>
    <mergeCell ref="N37:O37"/>
    <mergeCell ref="Q37:R37"/>
    <mergeCell ref="T37:U37"/>
    <mergeCell ref="W37:X37"/>
    <mergeCell ref="Z37:AA37"/>
    <mergeCell ref="AC37:AD37"/>
    <mergeCell ref="AF39:AG39"/>
    <mergeCell ref="E40:F40"/>
    <mergeCell ref="H40:I40"/>
    <mergeCell ref="K40:L40"/>
    <mergeCell ref="N40:O40"/>
    <mergeCell ref="Q40:R40"/>
    <mergeCell ref="T40:U40"/>
    <mergeCell ref="W40:X40"/>
    <mergeCell ref="Z40:AA40"/>
    <mergeCell ref="AC40:AD40"/>
    <mergeCell ref="AF40:AG40"/>
    <mergeCell ref="E39:F39"/>
    <mergeCell ref="H39:I39"/>
    <mergeCell ref="K39:L39"/>
    <mergeCell ref="N39:O39"/>
    <mergeCell ref="Q39:R39"/>
    <mergeCell ref="T39:U39"/>
    <mergeCell ref="W39:X39"/>
    <mergeCell ref="Z39:AA39"/>
    <mergeCell ref="AC39:AD39"/>
    <mergeCell ref="AF41:AG41"/>
    <mergeCell ref="A42:B43"/>
    <mergeCell ref="C42:C43"/>
    <mergeCell ref="E42:F42"/>
    <mergeCell ref="H42:I42"/>
    <mergeCell ref="K42:L42"/>
    <mergeCell ref="N42:O42"/>
    <mergeCell ref="AF43:AG43"/>
    <mergeCell ref="AH42:AH43"/>
    <mergeCell ref="E41:F41"/>
    <mergeCell ref="H41:I41"/>
    <mergeCell ref="K41:L41"/>
    <mergeCell ref="N41:O41"/>
    <mergeCell ref="Q41:R41"/>
    <mergeCell ref="T41:U41"/>
    <mergeCell ref="W41:X41"/>
    <mergeCell ref="Z41:AA41"/>
    <mergeCell ref="AC41:AD41"/>
    <mergeCell ref="AI42:AI43"/>
    <mergeCell ref="H43:I43"/>
    <mergeCell ref="K43:L43"/>
    <mergeCell ref="N43:O43"/>
    <mergeCell ref="Q43:R43"/>
    <mergeCell ref="T43:U43"/>
    <mergeCell ref="W43:X43"/>
    <mergeCell ref="Z43:AA43"/>
    <mergeCell ref="AC43:AD43"/>
    <mergeCell ref="Q42:R42"/>
    <mergeCell ref="T42:U42"/>
    <mergeCell ref="W42:X42"/>
    <mergeCell ref="Z42:AA42"/>
    <mergeCell ref="AC42:AD42"/>
    <mergeCell ref="AF42:AG42"/>
  </mergeCells>
  <printOptions horizontalCentered="1"/>
  <pageMargins left="0.39370078740157483" right="0.70866141732283472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PO - REFERENCIAL (2026)</vt:lpstr>
      <vt:lpstr>CFF - REFERENCIAL(2026)</vt:lpstr>
      <vt:lpstr>PO - FORNECEDOR</vt:lpstr>
      <vt:lpstr>CFF - FORNECEDOR</vt:lpstr>
      <vt:lpstr>'CFF - FORNECEDOR'!Area_de_impressao</vt:lpstr>
      <vt:lpstr>'CFF - REFERENCIAL(2026)'!Area_de_impressao</vt:lpstr>
      <vt:lpstr>'PO - FORNECEDOR'!Area_de_impressao</vt:lpstr>
      <vt:lpstr>'PO - REFERENCIAL (2026)'!Area_de_impressao</vt:lpstr>
      <vt:lpstr>'PO - FORNECEDOR'!Titulos_de_impressao</vt:lpstr>
      <vt:lpstr>'PO - REFERENCIAL (2026)'!Titulos_de_impressao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Sanches</dc:creator>
  <cp:lastModifiedBy>Raphael Leal Sanches</cp:lastModifiedBy>
  <cp:lastPrinted>2026-08-10T13:43:34Z</cp:lastPrinted>
  <dcterms:created xsi:type="dcterms:W3CDTF">2025-06-04T12:05:18Z</dcterms:created>
  <dcterms:modified xsi:type="dcterms:W3CDTF">2026-08-10T13:44:05Z</dcterms:modified>
</cp:coreProperties>
</file>